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財政関係\財政状況資料集\令和06年度決算分\04_修正\R08.03.17_（※確認依頼） 【徳島県市町村課：依頼（３月１２日（木）〆）】令和６年度財政状況資料集の作成・提出について（依頼）\"/>
    </mc:Choice>
  </mc:AlternateContent>
  <bookViews>
    <workbookView xWindow="2868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DQ102" i="12"/>
  <c r="DL102" i="12"/>
  <c r="DG102" i="12"/>
  <c r="DB102" i="12"/>
  <c r="CW102" i="12"/>
  <c r="CR102" i="12"/>
  <c r="AP63" i="12" l="1"/>
  <c r="AU63" i="12" l="1"/>
  <c r="V23" i="12" l="1"/>
  <c r="AA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P23" i="12"/>
  <c r="AM35" i="10" l="1"/>
  <c r="BW34" i="10"/>
  <c r="BW35" i="10" s="1"/>
  <c r="BW36" i="10" s="1"/>
  <c r="BW37" i="10" s="1"/>
  <c r="BW38" i="10" s="1"/>
  <c r="BW39" i="10" s="1"/>
  <c r="CO34" i="10" l="1"/>
</calcChain>
</file>

<file path=xl/sharedStrings.xml><?xml version="1.0" encoding="utf-8"?>
<sst xmlns="http://schemas.openxmlformats.org/spreadsheetml/2006/main" count="1133" uniqueCount="562">
  <si>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</si>
  <si>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</si>
  <si>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</si>
  <si>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</si>
  <si>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</si>
  <si>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</si>
  <si>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</si>
  <si>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</si>
  <si>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</si>
  <si>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</si>
  <si>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</si>
  <si>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</si>
  <si>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</si>
  <si>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</si>
  <si>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</si>
  <si>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</si>
  <si>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</si>
  <si>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</si>
  <si>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</si>
  <si>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</si>
  <si>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</si>
  <si>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</si>
  <si>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</si>
  <si>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</si>
  <si>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</si>
  <si>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</si>
  <si>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</si>
  <si>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</si>
  <si>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</si>
  <si>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</si>
  <si>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</si>
  <si>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</si>
  <si>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</si>
  <si>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</si>
  <si>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</si>
  <si>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</si>
  <si>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</si>
  <si>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</si>
  <si>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</si>
  <si>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</si>
  <si>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</si>
  <si>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</si>
  <si>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</si>
  <si>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</si>
  <si>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</si>
  <si>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</si>
  <si>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</si>
  <si>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</si>
  <si>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</si>
  <si>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</si>
  <si>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</si>
  <si>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</si>
  <si>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</si>
  <si>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</si>
  <si>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</si>
  <si>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</si>
  <si>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</si>
  <si>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</si>
  <si>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</si>
  <si>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</si>
  <si>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</si>
  <si>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</si>
  <si>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</si>
  <si>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</si>
  <si>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</si>
  <si>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</si>
  <si>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</si>
  <si>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</si>
  <si>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</si>
  <si>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</si>
  <si>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</si>
  <si>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</si>
  <si>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</si>
  <si>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</si>
  <si>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</si>
  <si>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</si>
  <si>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</si>
  <si>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</si>
  <si>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</si>
  <si>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</si>
  <si>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</si>
  <si>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</si>
  <si>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</si>
  <si>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</si>
  <si>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</si>
  <si>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</si>
  <si>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</si>
  <si>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</si>
  <si>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</si>
  <si>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</si>
  <si>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</si>
  <si>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</si>
  <si>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</si>
  <si>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</si>
  <si>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佐那河内村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</si>
  <si>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</si>
  <si>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</si>
  <si>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</si>
  <si>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</si>
  <si>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</si>
  <si>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</si>
  <si>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</si>
  <si>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</si>
  <si>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</si>
  <si>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</si>
  <si>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</si>
  <si>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</si>
  <si>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</si>
  <si>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</si>
  <si>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</si>
  <si>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</si>
  <si>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</si>
  <si>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</si>
  <si>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</si>
  <si>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</si>
  <si>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</si>
  <si>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</si>
  <si>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</si>
  <si>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</si>
  <si>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</si>
  <si>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</si>
  <si>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</si>
  <si>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</si>
  <si>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</si>
  <si>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</si>
  <si>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</si>
  <si>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</si>
  <si>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</si>
  <si>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</si>
  <si>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</si>
  <si>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</si>
  <si>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</si>
  <si>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</si>
  <si>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</si>
  <si>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</si>
  <si>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</si>
  <si>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</si>
  <si>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</si>
  <si>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</si>
  <si>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</si>
  <si>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</si>
  <si>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</si>
  <si>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</si>
  <si>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</si>
  <si>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</si>
  <si>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</si>
  <si>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</si>
  <si>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</si>
  <si>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</si>
  <si>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</si>
  <si>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</si>
  <si>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</si>
  <si>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</si>
  <si>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</si>
  <si>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</si>
  <si>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</si>
  <si>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</si>
  <si>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</si>
  <si>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</si>
  <si>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</si>
  <si>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</si>
  <si>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</si>
  <si>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</si>
  <si>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</si>
  <si>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</si>
  <si>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</si>
  <si>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</si>
  <si>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</si>
  <si>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</si>
  <si>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</si>
  <si>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</si>
  <si>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</si>
  <si>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</si>
  <si>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</si>
  <si>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</si>
  <si>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</si>
  <si>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</si>
  <si>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</si>
  <si>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</si>
  <si>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</si>
  <si>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</si>
  <si>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</si>
  <si>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</si>
  <si>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</si>
  <si>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</si>
  <si>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</si>
  <si>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</si>
  <si>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</si>
  <si>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</si>
  <si>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</si>
  <si>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</si>
  <si>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</si>
  <si>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</si>
  <si>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</si>
  <si>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</si>
  <si>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</si>
  <si>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</si>
  <si>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</si>
  <si>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</si>
  <si>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</si>
  <si>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</si>
  <si>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</si>
  <si>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</si>
  <si>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</si>
  <si>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徳島県佐那河内村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</si>
  <si>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</si>
  <si>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</si>
  <si>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</si>
  <si>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</si>
  <si>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</si>
  <si>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</si>
  <si>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</si>
  <si>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</si>
  <si>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</si>
  <si>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</si>
  <si>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</si>
  <si>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</si>
  <si>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</si>
  <si>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</si>
  <si>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</si>
  <si>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</si>
  <si>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</si>
  <si>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</si>
  <si>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</si>
  <si>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</si>
  <si>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</si>
  <si>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</si>
  <si>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</si>
  <si>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</si>
  <si>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</si>
  <si>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</si>
  <si>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</si>
  <si>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</si>
  <si>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</si>
  <si>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</si>
  <si>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</si>
  <si>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</si>
  <si>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</si>
  <si>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</si>
  <si>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</si>
  <si>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</si>
  <si>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</si>
  <si>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</si>
  <si>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</si>
  <si>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</si>
  <si>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</si>
  <si>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</si>
  <si>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</si>
  <si>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</si>
  <si>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</si>
  <si>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</si>
  <si>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</si>
  <si>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</si>
  <si>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</si>
  <si>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</si>
  <si>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</si>
  <si>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</si>
  <si>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</si>
  <si>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</si>
  <si>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</si>
  <si>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</si>
  <si>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</si>
  <si>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</si>
  <si>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</si>
  <si>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</si>
  <si>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</si>
  <si>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</si>
  <si>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</si>
  <si>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</si>
  <si>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</si>
  <si>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</si>
  <si>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</si>
  <si>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</si>
  <si>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</si>
  <si>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</si>
  <si>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</si>
  <si>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</si>
  <si>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</si>
  <si>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</si>
  <si>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</si>
  <si>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</si>
  <si>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</si>
  <si>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</si>
  <si>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</si>
  <si>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</si>
  <si>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</si>
  <si>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</si>
  <si>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</si>
  <si>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</si>
  <si>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</si>
  <si>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</si>
  <si>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</si>
  <si>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</si>
  <si>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</si>
  <si>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</si>
  <si>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</si>
  <si>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</si>
  <si>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</si>
  <si>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</si>
  <si>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</si>
  <si>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</si>
  <si>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</si>
  <si>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</si>
  <si>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</si>
  <si>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</si>
  <si>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</si>
  <si>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</si>
  <si>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</si>
  <si>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</si>
  <si>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</si>
  <si>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</si>
  <si>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</si>
  <si>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</si>
  <si>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</si>
  <si>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</si>
  <si>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</si>
  <si>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</si>
  <si>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</si>
  <si>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</si>
  <si>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</si>
  <si>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</si>
  <si>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</si>
  <si>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</si>
  <si>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</si>
  <si>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</si>
  <si>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</si>
  <si>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</si>
  <si>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</si>
  <si>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</si>
  <si>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</si>
  <si>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</si>
  <si>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</si>
  <si>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</si>
  <si>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</si>
  <si>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</si>
  <si>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</si>
  <si>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</si>
  <si>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</si>
  <si>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</si>
  <si>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</si>
  <si>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</si>
  <si>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</si>
  <si>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</si>
  <si>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</si>
  <si>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</si>
  <si>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</si>
  <si>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</si>
  <si>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</si>
  <si>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</si>
  <si>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</si>
  <si>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</si>
  <si>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</si>
  <si>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</si>
  <si>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</si>
  <si>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</si>
  <si>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徳島県佐那河内村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</si>
  <si>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</si>
  <si>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</si>
  <si>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</si>
  <si>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</si>
  <si>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</si>
  <si>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</si>
  <si>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</si>
  <si>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</si>
  <si>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</si>
  <si>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</si>
  <si>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</si>
  <si>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</si>
  <si>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</si>
  <si>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</si>
  <si>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</si>
  <si>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</si>
  <si>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</si>
  <si>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</si>
  <si>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</si>
  <si>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</si>
  <si>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佐那河内村宅地造成事業特別会計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</si>
  <si>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</si>
  <si>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</si>
  <si>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</si>
  <si>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</si>
  <si>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</si>
  <si>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</si>
  <si>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</si>
  <si>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</si>
  <si>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</si>
  <si>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</si>
  <si>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</si>
  <si>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</si>
  <si>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</si>
  <si>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佐那河内村国民健康保険事業特別会計</t>
    <phoneticPr fontId="5"/>
  </si>
  <si>
    <t>佐那河内村介護保険事業特別会計</t>
    <phoneticPr fontId="5"/>
  </si>
  <si>
    <t>佐那河内村後期高齢者医療特別会計</t>
    <phoneticPr fontId="5"/>
  </si>
  <si>
    <t>佐那河内村簡易水道特別会計</t>
    <phoneticPr fontId="5"/>
  </si>
  <si>
    <t>法適用企業</t>
    <phoneticPr fontId="5"/>
  </si>
  <si>
    <t>佐那河内村農業集落排水事業特別会計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</si>
  <si>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</si>
  <si>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</si>
  <si>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</si>
  <si>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</si>
  <si>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</si>
  <si>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</si>
  <si>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</si>
  <si>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</si>
  <si>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</si>
  <si>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</si>
  <si>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</si>
  <si>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</si>
  <si>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</si>
  <si>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</si>
  <si>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</si>
  <si>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</si>
  <si>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</si>
  <si>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</si>
  <si>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</si>
  <si>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</si>
  <si>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</si>
  <si>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</si>
  <si>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</si>
  <si>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</si>
  <si>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</si>
  <si>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</si>
  <si>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</si>
  <si>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</si>
  <si>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</si>
  <si>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</si>
  <si>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</si>
  <si>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</si>
  <si>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</si>
  <si>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</si>
  <si>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</si>
  <si>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</si>
  <si>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</si>
  <si>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</si>
  <si>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</si>
  <si>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</si>
  <si>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</si>
  <si>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</si>
  <si>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</si>
  <si>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</si>
  <si>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</si>
  <si>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</si>
  <si>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</si>
  <si>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</si>
  <si>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</si>
  <si>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</si>
  <si>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</si>
  <si>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</si>
  <si>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</si>
  <si>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</si>
  <si>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</si>
  <si>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</si>
  <si>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</si>
  <si>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</si>
  <si>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</si>
  <si>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</si>
  <si>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</si>
  <si>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</si>
  <si>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</si>
  <si>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</si>
  <si>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</si>
  <si>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</si>
  <si>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</si>
  <si>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</si>
  <si>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</si>
  <si>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</si>
  <si>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</si>
  <si>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</si>
  <si>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</si>
  <si>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</si>
  <si>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</si>
  <si>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</si>
  <si>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</si>
  <si>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</si>
  <si>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</si>
  <si>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</si>
  <si>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</si>
  <si>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</si>
  <si>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</si>
  <si>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</si>
  <si>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</si>
  <si>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</si>
  <si>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</si>
  <si>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</si>
  <si>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</si>
  <si>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</si>
  <si>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</si>
  <si>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</si>
  <si>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</si>
  <si>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</si>
  <si>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</si>
  <si>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</si>
  <si>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</si>
  <si>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</si>
  <si>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</si>
  <si>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</si>
  <si>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</si>
  <si>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</si>
  <si>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</si>
  <si>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</si>
  <si>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</si>
  <si>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</si>
  <si>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</si>
  <si>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</si>
  <si>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</si>
  <si>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</si>
  <si>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</si>
  <si>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</si>
  <si>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</si>
  <si>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</si>
  <si>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</si>
  <si>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</si>
  <si>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</si>
  <si>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</si>
  <si>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</si>
  <si>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</si>
  <si>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</si>
  <si>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</si>
  <si>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</si>
  <si>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</si>
  <si>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</si>
  <si>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</si>
  <si>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</si>
  <si>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</si>
  <si>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</si>
  <si>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</si>
  <si>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</si>
  <si>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</si>
  <si>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</si>
  <si>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</si>
  <si>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</si>
  <si>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0.88</t>
  </si>
  <si>
    <t>一般会計</t>
  </si>
  <si>
    <t>佐那河内村簡易水道特別会計</t>
  </si>
  <si>
    <t>佐那河内村国民健康保険事業特別会計</t>
  </si>
  <si>
    <t>佐那河内村農業集落排水事業特別会計</t>
  </si>
  <si>
    <t>佐那河内村宅地造成事業特別会計</t>
  </si>
  <si>
    <t>佐那河内村介護保険事業特別会計</t>
  </si>
  <si>
    <t>佐那河内村後期高齢者医療特別会計</t>
  </si>
  <si>
    <t>その他会計（赤字）</t>
  </si>
  <si>
    <t>その他会計（黒字）</t>
  </si>
  <si>
    <t>R02</t>
    <phoneticPr fontId="5"/>
  </si>
  <si>
    <t>R03</t>
    <phoneticPr fontId="5"/>
  </si>
  <si>
    <t>R04</t>
    <phoneticPr fontId="5"/>
  </si>
  <si>
    <t>R05</t>
    <phoneticPr fontId="5"/>
  </si>
  <si>
    <t>R06</t>
    <phoneticPr fontId="5"/>
  </si>
  <si>
    <t>徳島県市町村議会議員公務災害補償等組合</t>
  </si>
  <si>
    <t>徳島県市町村総合事務組合（一般会計）</t>
  </si>
  <si>
    <t>徳島県市町村総合事務組合（徳島滞納整理機構特別会計）</t>
  </si>
  <si>
    <t>小松島市外三町村衛生組合</t>
  </si>
  <si>
    <t>徳島県後期高齢者医療広域連合（一般会計）</t>
  </si>
  <si>
    <t>徳島県後期高齢者医療広域連合（後期高齢者医療事業会計）</t>
  </si>
  <si>
    <t>一般財団法人さなごうち</t>
  </si>
  <si>
    <t>-</t>
    <phoneticPr fontId="2"/>
  </si>
  <si>
    <t>-</t>
    <phoneticPr fontId="2"/>
  </si>
  <si>
    <t>-</t>
    <phoneticPr fontId="2"/>
  </si>
  <si>
    <t>-</t>
    <phoneticPr fontId="2"/>
  </si>
  <si>
    <t>ふるさと創生事業基金</t>
  </si>
  <si>
    <t>応援基金</t>
  </si>
  <si>
    <t>公共施設等総合管理基金</t>
    <rPh sb="0" eb="2">
      <t>コウキョウ</t>
    </rPh>
    <rPh sb="2" eb="4">
      <t>シセツ</t>
    </rPh>
    <rPh sb="4" eb="5">
      <t>トウ</t>
    </rPh>
    <rPh sb="5" eb="7">
      <t>ソウゴウ</t>
    </rPh>
    <rPh sb="7" eb="9">
      <t>カンリ</t>
    </rPh>
    <rPh sb="9" eb="11">
      <t>キキン</t>
    </rPh>
    <phoneticPr fontId="10"/>
  </si>
  <si>
    <t>地域振興基金</t>
    <rPh sb="0" eb="2">
      <t>チイキ</t>
    </rPh>
    <rPh sb="2" eb="4">
      <t>シンコウ</t>
    </rPh>
    <rPh sb="4" eb="6">
      <t>キキン</t>
    </rPh>
    <phoneticPr fontId="10"/>
  </si>
  <si>
    <t>環境基金</t>
    <rPh sb="0" eb="2">
      <t>カンキョウ</t>
    </rPh>
    <rPh sb="2" eb="4">
      <t>キキン</t>
    </rPh>
    <phoneticPr fontId="10"/>
  </si>
</sst>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xmlns:c16r2="http://schemas.microsoft.com/office/drawing/2015/06/chart">
            <c:ext xmlns:c16="http://schemas.microsoft.com/office/drawing/2014/chart" uri="{C3380CC4-5D6E-409C-BE32-E72D297353CC}">
              <c16:uniqueId val="{00000000-2C84-48CE-8F7B-CE512E8418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301631</c:v>
                </c:pt>
                <c:pt idx="1">
                  <c:v>566345</c:v>
                </c:pt>
                <c:pt idx="2">
                  <c:v>185867</c:v>
                </c:pt>
                <c:pt idx="3">
                  <c:v>124118</c:v>
                </c:pt>
                <c:pt idx="4">
                  <c:v>210648</c:v>
                </c:pt>
              </c:numCache>
            </c:numRef>
          </c:val>
          <c:smooth val="0"/>
          <c:extLst xmlns:c16r2="http://schemas.microsoft.com/office/drawing/2015/06/chart">
            <c:ext xmlns:c16="http://schemas.microsoft.com/office/drawing/2014/chart" uri="{C3380CC4-5D6E-409C-BE32-E72D297353CC}">
              <c16:uniqueId val="{00000001-2C84-48CE-8F7B-CE512E8418A0}"/>
            </c:ext>
          </c:extLst>
        </c:ser>
        <c:dLbls>
          <c:showLegendKey val="0"/>
          <c:showVal val="0"/>
          <c:showCatName val="0"/>
          <c:showSerName val="0"/>
          <c:showPercent val="0"/>
          <c:showBubbleSize val="0"/>
        </c:dLbls>
        <c:marker val="1"/>
        <c:smooth val="0"/>
        <c:axId val="456392048"/>
        <c:axId val="376114064"/>
      </c:lineChart>
      <c:catAx>
        <c:axId val="456392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6114064"/>
        <c:crosses val="autoZero"/>
        <c:auto val="1"/>
        <c:lblAlgn val="ctr"/>
        <c:lblOffset val="100"/>
        <c:tickLblSkip val="1"/>
        <c:tickMarkSkip val="1"/>
        <c:noMultiLvlLbl val="0"/>
      </c:catAx>
      <c:valAx>
        <c:axId val="376114064"/>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6392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6.46</c:v>
                </c:pt>
                <c:pt idx="1">
                  <c:v>10.029999999999999</c:v>
                </c:pt>
                <c:pt idx="2">
                  <c:v>10.8</c:v>
                </c:pt>
                <c:pt idx="3">
                  <c:v>6.16</c:v>
                </c:pt>
                <c:pt idx="4">
                  <c:v>4.1900000000000004</c:v>
                </c:pt>
              </c:numCache>
            </c:numRef>
          </c:val>
          <c:extLst xmlns:c16r2="http://schemas.microsoft.com/office/drawing/2015/06/chart">
            <c:ext xmlns:c16="http://schemas.microsoft.com/office/drawing/2014/chart" uri="{C3380CC4-5D6E-409C-BE32-E72D297353CC}">
              <c16:uniqueId val="{00000000-00ED-4F6F-AB09-C3113E1431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91.46</c:v>
                </c:pt>
                <c:pt idx="1">
                  <c:v>84.11</c:v>
                </c:pt>
                <c:pt idx="2">
                  <c:v>86.64</c:v>
                </c:pt>
                <c:pt idx="3">
                  <c:v>87.58</c:v>
                </c:pt>
                <c:pt idx="4">
                  <c:v>85.27</c:v>
                </c:pt>
              </c:numCache>
            </c:numRef>
          </c:val>
          <c:extLst xmlns:c16r2="http://schemas.microsoft.com/office/drawing/2015/06/chart">
            <c:ext xmlns:c16="http://schemas.microsoft.com/office/drawing/2014/chart" uri="{C3380CC4-5D6E-409C-BE32-E72D297353CC}">
              <c16:uniqueId val="{00000001-00ED-4F6F-AB09-C3113E1431AD}"/>
            </c:ext>
          </c:extLst>
        </c:ser>
        <c:dLbls>
          <c:showLegendKey val="0"/>
          <c:showVal val="0"/>
          <c:showCatName val="0"/>
          <c:showSerName val="0"/>
          <c:showPercent val="0"/>
          <c:showBubbleSize val="0"/>
        </c:dLbls>
        <c:gapWidth val="250"/>
        <c:overlap val="100"/>
        <c:axId val="461620344"/>
        <c:axId val="461620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4.72</c:v>
                </c:pt>
                <c:pt idx="1">
                  <c:v>6.61</c:v>
                </c:pt>
                <c:pt idx="2">
                  <c:v>43.13</c:v>
                </c:pt>
                <c:pt idx="3">
                  <c:v>1.73</c:v>
                </c:pt>
                <c:pt idx="4">
                  <c:v>-0.88</c:v>
                </c:pt>
              </c:numCache>
            </c:numRef>
          </c:val>
          <c:smooth val="0"/>
          <c:extLst xmlns:c16r2="http://schemas.microsoft.com/office/drawing/2015/06/chart">
            <c:ext xmlns:c16="http://schemas.microsoft.com/office/drawing/2014/chart" uri="{C3380CC4-5D6E-409C-BE32-E72D297353CC}">
              <c16:uniqueId val="{00000002-00ED-4F6F-AB09-C3113E1431AD}"/>
            </c:ext>
          </c:extLst>
        </c:ser>
        <c:dLbls>
          <c:showLegendKey val="0"/>
          <c:showVal val="0"/>
          <c:showCatName val="0"/>
          <c:showSerName val="0"/>
          <c:showPercent val="0"/>
          <c:showBubbleSize val="0"/>
        </c:dLbls>
        <c:marker val="1"/>
        <c:smooth val="0"/>
        <c:axId val="461620344"/>
        <c:axId val="461620728"/>
      </c:lineChart>
      <c:catAx>
        <c:axId val="461620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61620728"/>
        <c:crosses val="autoZero"/>
        <c:auto val="1"/>
        <c:lblAlgn val="ctr"/>
        <c:lblOffset val="100"/>
        <c:tickLblSkip val="1"/>
        <c:tickMarkSkip val="1"/>
        <c:noMultiLvlLbl val="0"/>
      </c:catAx>
      <c:valAx>
        <c:axId val="461620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1620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DA8-49B5-8715-7C7DFCA8F5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DA8-49B5-8715-7C7DFCA8F5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DA8-49B5-8715-7C7DFCA8F532}"/>
            </c:ext>
          </c:extLst>
        </c:ser>
        <c:ser>
          <c:idx val="3"/>
          <c:order val="3"/>
          <c:tx>
            <c:strRef>
              <c:f>データシート!$A$30</c:f>
              <c:strCache>
                <c:ptCount val="1"/>
                <c:pt idx="0">
                  <c:v>佐那河内村後期高齢者医療特別会計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0.05</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FDA8-49B5-8715-7C7DFCA8F532}"/>
            </c:ext>
          </c:extLst>
        </c:ser>
        <c:ser>
          <c:idx val="4"/>
          <c:order val="4"/>
          <c:tx>
            <c:strRef>
              <c:f>データシート!$A$31</c:f>
              <c:strCache>
                <c:ptCount val="1"/>
                <c:pt idx="0">
                  <c:v>佐那河内村介護保険事業特別会計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1.08</c:v>
                </c:pt>
                <c:pt idx="2">
                  <c:v>#N/A</c:v>
                </c:pt>
                <c:pt idx="3">
                  <c:v>1.2</c:v>
                </c:pt>
                <c:pt idx="4">
                  <c:v>#N/A</c:v>
                </c:pt>
                <c:pt idx="5">
                  <c:v>0.97</c:v>
                </c:pt>
                <c:pt idx="6">
                  <c:v>#N/A</c:v>
                </c:pt>
                <c:pt idx="7">
                  <c:v>0.57999999999999996</c:v>
                </c:pt>
                <c:pt idx="8">
                  <c:v>#N/A</c:v>
                </c:pt>
                <c:pt idx="9">
                  <c:v>0.04</c:v>
                </c:pt>
              </c:numCache>
            </c:numRef>
          </c:val>
          <c:extLst xmlns:c16r2="http://schemas.microsoft.com/office/drawing/2015/06/chart">
            <c:ext xmlns:c16="http://schemas.microsoft.com/office/drawing/2014/chart" uri="{C3380CC4-5D6E-409C-BE32-E72D297353CC}">
              <c16:uniqueId val="{00000004-FDA8-49B5-8715-7C7DFCA8F532}"/>
            </c:ext>
          </c:extLst>
        </c:ser>
        <c:ser>
          <c:idx val="5"/>
          <c:order val="5"/>
          <c:tx>
            <c:strRef>
              <c:f>データシート!$A$32</c:f>
              <c:strCache>
                <c:ptCount val="1"/>
                <c:pt idx="0">
                  <c:v>佐那河内村宅地造成事業特別会計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c:v>
                </c:pt>
                <c:pt idx="2">
                  <c:v>#N/A</c:v>
                </c:pt>
                <c:pt idx="3">
                  <c:v>1.84</c:v>
                </c:pt>
                <c:pt idx="4">
                  <c:v>#N/A</c:v>
                </c:pt>
                <c:pt idx="5">
                  <c:v>2.08</c:v>
                </c:pt>
                <c:pt idx="6">
                  <c:v>#N/A</c:v>
                </c:pt>
                <c:pt idx="7">
                  <c:v>1</c:v>
                </c:pt>
                <c:pt idx="8">
                  <c:v>#N/A</c:v>
                </c:pt>
                <c:pt idx="9">
                  <c:v>0.13</c:v>
                </c:pt>
              </c:numCache>
            </c:numRef>
          </c:val>
          <c:extLst xmlns:c16r2="http://schemas.microsoft.com/office/drawing/2015/06/chart">
            <c:ext xmlns:c16="http://schemas.microsoft.com/office/drawing/2014/chart" uri="{C3380CC4-5D6E-409C-BE32-E72D297353CC}">
              <c16:uniqueId val="{00000005-FDA8-49B5-8715-7C7DFCA8F532}"/>
            </c:ext>
          </c:extLst>
        </c:ser>
        <c:ser>
          <c:idx val="6"/>
          <c:order val="6"/>
          <c:tx>
            <c:strRef>
              <c:f>データシート!$A$33</c:f>
              <c:strCache>
                <c:ptCount val="1"/>
                <c:pt idx="0">
                  <c:v>佐那河内村農業集落排水事業特別会計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0.1</c:v>
                </c:pt>
                <c:pt idx="4">
                  <c:v>#N/A</c:v>
                </c:pt>
                <c:pt idx="5">
                  <c:v>0.18</c:v>
                </c:pt>
                <c:pt idx="6">
                  <c:v>#N/A</c:v>
                </c:pt>
                <c:pt idx="7">
                  <c:v>0.54</c:v>
                </c:pt>
                <c:pt idx="8">
                  <c:v>#N/A</c:v>
                </c:pt>
                <c:pt idx="9">
                  <c:v>1.79</c:v>
                </c:pt>
              </c:numCache>
            </c:numRef>
          </c:val>
          <c:extLst xmlns:c16r2="http://schemas.microsoft.com/office/drawing/2015/06/chart">
            <c:ext xmlns:c16="http://schemas.microsoft.com/office/drawing/2014/chart" uri="{C3380CC4-5D6E-409C-BE32-E72D297353CC}">
              <c16:uniqueId val="{00000006-FDA8-49B5-8715-7C7DFCA8F532}"/>
            </c:ext>
          </c:extLst>
        </c:ser>
        <c:ser>
          <c:idx val="7"/>
          <c:order val="7"/>
          <c:tx>
            <c:strRef>
              <c:f>データシート!$A$34</c:f>
              <c:strCache>
                <c:ptCount val="1"/>
                <c:pt idx="0">
                  <c:v>佐那河内村国民健康保険事業特別会計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2.64</c:v>
                </c:pt>
                <c:pt idx="2">
                  <c:v>#N/A</c:v>
                </c:pt>
                <c:pt idx="3">
                  <c:v>2.38</c:v>
                </c:pt>
                <c:pt idx="4">
                  <c:v>#N/A</c:v>
                </c:pt>
                <c:pt idx="5">
                  <c:v>3.02</c:v>
                </c:pt>
                <c:pt idx="6">
                  <c:v>#N/A</c:v>
                </c:pt>
                <c:pt idx="7">
                  <c:v>2.58</c:v>
                </c:pt>
                <c:pt idx="8">
                  <c:v>#N/A</c:v>
                </c:pt>
                <c:pt idx="9">
                  <c:v>1.87</c:v>
                </c:pt>
              </c:numCache>
            </c:numRef>
          </c:val>
          <c:extLst xmlns:c16r2="http://schemas.microsoft.com/office/drawing/2015/06/chart">
            <c:ext xmlns:c16="http://schemas.microsoft.com/office/drawing/2014/chart" uri="{C3380CC4-5D6E-409C-BE32-E72D297353CC}">
              <c16:uniqueId val="{00000007-FDA8-49B5-8715-7C7DFCA8F532}"/>
            </c:ext>
          </c:extLst>
        </c:ser>
        <c:ser>
          <c:idx val="8"/>
          <c:order val="8"/>
          <c:tx>
            <c:strRef>
              <c:f>データシート!$A$35</c:f>
              <c:strCache>
                <c:ptCount val="1"/>
                <c:pt idx="0">
                  <c:v>佐那河内村簡易水道特別会計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0.28999999999999998</c:v>
                </c:pt>
                <c:pt idx="2">
                  <c:v>#N/A</c:v>
                </c:pt>
                <c:pt idx="3">
                  <c:v>0.02</c:v>
                </c:pt>
                <c:pt idx="4">
                  <c:v>#N/A</c:v>
                </c:pt>
                <c:pt idx="5">
                  <c:v>0.4</c:v>
                </c:pt>
                <c:pt idx="6">
                  <c:v>#N/A</c:v>
                </c:pt>
                <c:pt idx="7">
                  <c:v>0.19</c:v>
                </c:pt>
                <c:pt idx="8">
                  <c:v>#N/A</c:v>
                </c:pt>
                <c:pt idx="9">
                  <c:v>2.2999999999999998</c:v>
                </c:pt>
              </c:numCache>
            </c:numRef>
          </c:val>
          <c:extLst xmlns:c16r2="http://schemas.microsoft.com/office/drawing/2015/06/chart">
            <c:ext xmlns:c16="http://schemas.microsoft.com/office/drawing/2014/chart" uri="{C3380CC4-5D6E-409C-BE32-E72D297353CC}">
              <c16:uniqueId val="{00000008-FDA8-49B5-8715-7C7DFCA8F5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5.25</c:v>
                </c:pt>
                <c:pt idx="2">
                  <c:v>#N/A</c:v>
                </c:pt>
                <c:pt idx="3">
                  <c:v>8.18</c:v>
                </c:pt>
                <c:pt idx="4">
                  <c:v>#N/A</c:v>
                </c:pt>
                <c:pt idx="5">
                  <c:v>8.7100000000000009</c:v>
                </c:pt>
                <c:pt idx="6">
                  <c:v>#N/A</c:v>
                </c:pt>
                <c:pt idx="7">
                  <c:v>5.15</c:v>
                </c:pt>
                <c:pt idx="8">
                  <c:v>#N/A</c:v>
                </c:pt>
                <c:pt idx="9">
                  <c:v>4.05</c:v>
                </c:pt>
              </c:numCache>
            </c:numRef>
          </c:val>
          <c:extLst xmlns:c16r2="http://schemas.microsoft.com/office/drawing/2015/06/chart">
            <c:ext xmlns:c16="http://schemas.microsoft.com/office/drawing/2014/chart" uri="{C3380CC4-5D6E-409C-BE32-E72D297353CC}">
              <c16:uniqueId val="{00000009-FDA8-49B5-8715-7C7DFCA8F532}"/>
            </c:ext>
          </c:extLst>
        </c:ser>
        <c:dLbls>
          <c:showLegendKey val="0"/>
          <c:showVal val="0"/>
          <c:showCatName val="0"/>
          <c:showSerName val="0"/>
          <c:showPercent val="0"/>
          <c:showBubbleSize val="0"/>
        </c:dLbls>
        <c:gapWidth val="150"/>
        <c:overlap val="100"/>
        <c:axId val="461731848"/>
        <c:axId val="461732232"/>
      </c:barChart>
      <c:catAx>
        <c:axId val="461731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1732232"/>
        <c:crosses val="autoZero"/>
        <c:auto val="1"/>
        <c:lblAlgn val="ctr"/>
        <c:lblOffset val="100"/>
        <c:tickLblSkip val="1"/>
        <c:tickMarkSkip val="1"/>
        <c:noMultiLvlLbl val="0"/>
      </c:catAx>
      <c:valAx>
        <c:axId val="461732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1731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297</c:v>
                </c:pt>
                <c:pt idx="5">
                  <c:v>282</c:v>
                </c:pt>
                <c:pt idx="8">
                  <c:v>283</c:v>
                </c:pt>
                <c:pt idx="11">
                  <c:v>256</c:v>
                </c:pt>
                <c:pt idx="14">
                  <c:v>269</c:v>
                </c:pt>
              </c:numCache>
            </c:numRef>
          </c:val>
          <c:extLst xmlns:c16r2="http://schemas.microsoft.com/office/drawing/2015/06/chart">
            <c:ext xmlns:c16="http://schemas.microsoft.com/office/drawing/2014/chart" uri="{C3380CC4-5D6E-409C-BE32-E72D297353CC}">
              <c16:uniqueId val="{00000000-D0E4-4986-AEAF-ACE20063DA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E4-4986-AEAF-ACE20063DA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E4-4986-AEAF-ACE20063DA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3-D0E4-4986-AEAF-ACE20063DA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132</c:v>
                </c:pt>
                <c:pt idx="3">
                  <c:v>140</c:v>
                </c:pt>
                <c:pt idx="6">
                  <c:v>122</c:v>
                </c:pt>
                <c:pt idx="9">
                  <c:v>130</c:v>
                </c:pt>
                <c:pt idx="12">
                  <c:v>121</c:v>
                </c:pt>
              </c:numCache>
            </c:numRef>
          </c:val>
          <c:extLst xmlns:c16r2="http://schemas.microsoft.com/office/drawing/2015/06/chart">
            <c:ext xmlns:c16="http://schemas.microsoft.com/office/drawing/2014/chart" uri="{C3380CC4-5D6E-409C-BE32-E72D297353CC}">
              <c16:uniqueId val="{00000004-D0E4-4986-AEAF-ACE20063DA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E4-4986-AEAF-ACE20063DA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E4-4986-AEAF-ACE20063DA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177</c:v>
                </c:pt>
                <c:pt idx="3">
                  <c:v>164</c:v>
                </c:pt>
                <c:pt idx="6">
                  <c:v>175</c:v>
                </c:pt>
                <c:pt idx="9">
                  <c:v>152</c:v>
                </c:pt>
                <c:pt idx="12">
                  <c:v>166</c:v>
                </c:pt>
              </c:numCache>
            </c:numRef>
          </c:val>
          <c:extLst xmlns:c16r2="http://schemas.microsoft.com/office/drawing/2015/06/chart">
            <c:ext xmlns:c16="http://schemas.microsoft.com/office/drawing/2014/chart" uri="{C3380CC4-5D6E-409C-BE32-E72D297353CC}">
              <c16:uniqueId val="{00000007-D0E4-4986-AEAF-ACE20063DA43}"/>
            </c:ext>
          </c:extLst>
        </c:ser>
        <c:dLbls>
          <c:showLegendKey val="0"/>
          <c:showVal val="0"/>
          <c:showCatName val="0"/>
          <c:showSerName val="0"/>
          <c:showPercent val="0"/>
          <c:showBubbleSize val="0"/>
        </c:dLbls>
        <c:gapWidth val="100"/>
        <c:overlap val="100"/>
        <c:axId val="458223648"/>
        <c:axId val="458224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c:v>
                </c:pt>
                <c:pt idx="2">
                  <c:v>#N/A</c:v>
                </c:pt>
                <c:pt idx="3">
                  <c:v>#N/A</c:v>
                </c:pt>
                <c:pt idx="4">
                  <c:v>23</c:v>
                </c:pt>
                <c:pt idx="5">
                  <c:v>#N/A</c:v>
                </c:pt>
                <c:pt idx="6">
                  <c:v>#N/A</c:v>
                </c:pt>
                <c:pt idx="7">
                  <c:v>15</c:v>
                </c:pt>
                <c:pt idx="8">
                  <c:v>#N/A</c:v>
                </c:pt>
                <c:pt idx="9">
                  <c:v>#N/A</c:v>
                </c:pt>
                <c:pt idx="10">
                  <c:v>26</c:v>
                </c:pt>
                <c:pt idx="11">
                  <c:v>#N/A</c:v>
                </c:pt>
                <c:pt idx="12">
                  <c:v>#N/A</c:v>
                </c:pt>
                <c:pt idx="13">
                  <c:v>18</c:v>
                </c:pt>
                <c:pt idx="14">
                  <c:v>#N/A</c:v>
                </c:pt>
              </c:numCache>
            </c:numRef>
          </c:val>
          <c:smooth val="0"/>
          <c:extLst xmlns:c16r2="http://schemas.microsoft.com/office/drawing/2015/06/chart">
            <c:ext xmlns:c16="http://schemas.microsoft.com/office/drawing/2014/chart" uri="{C3380CC4-5D6E-409C-BE32-E72D297353CC}">
              <c16:uniqueId val="{00000008-D0E4-4986-AEAF-ACE20063DA43}"/>
            </c:ext>
          </c:extLst>
        </c:ser>
        <c:dLbls>
          <c:showLegendKey val="0"/>
          <c:showVal val="0"/>
          <c:showCatName val="0"/>
          <c:showSerName val="0"/>
          <c:showPercent val="0"/>
          <c:showBubbleSize val="0"/>
        </c:dLbls>
        <c:marker val="1"/>
        <c:smooth val="0"/>
        <c:axId val="458223648"/>
        <c:axId val="458224032"/>
      </c:lineChart>
      <c:catAx>
        <c:axId val="45822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8224032"/>
        <c:crosses val="autoZero"/>
        <c:auto val="1"/>
        <c:lblAlgn val="ctr"/>
        <c:lblOffset val="100"/>
        <c:tickLblSkip val="1"/>
        <c:tickMarkSkip val="1"/>
        <c:noMultiLvlLbl val="0"/>
      </c:catAx>
      <c:valAx>
        <c:axId val="458224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8223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2559</c:v>
                </c:pt>
                <c:pt idx="5">
                  <c:v>2553</c:v>
                </c:pt>
                <c:pt idx="8">
                  <c:v>2545</c:v>
                </c:pt>
                <c:pt idx="11">
                  <c:v>2412</c:v>
                </c:pt>
                <c:pt idx="14">
                  <c:v>2380</c:v>
                </c:pt>
              </c:numCache>
            </c:numRef>
          </c:val>
          <c:extLst xmlns:c16r2="http://schemas.microsoft.com/office/drawing/2015/06/chart">
            <c:ext xmlns:c16="http://schemas.microsoft.com/office/drawing/2014/chart" uri="{C3380CC4-5D6E-409C-BE32-E72D297353CC}">
              <c16:uniqueId val="{00000000-084E-4372-96A0-28AA434DFC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084E-4372-96A0-28AA434DFC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3803</c:v>
                </c:pt>
                <c:pt idx="5">
                  <c:v>4019</c:v>
                </c:pt>
                <c:pt idx="8">
                  <c:v>3611</c:v>
                </c:pt>
                <c:pt idx="11">
                  <c:v>3756</c:v>
                </c:pt>
                <c:pt idx="14">
                  <c:v>3763</c:v>
                </c:pt>
              </c:numCache>
            </c:numRef>
          </c:val>
          <c:extLst xmlns:c16r2="http://schemas.microsoft.com/office/drawing/2015/06/chart">
            <c:ext xmlns:c16="http://schemas.microsoft.com/office/drawing/2014/chart" uri="{C3380CC4-5D6E-409C-BE32-E72D297353CC}">
              <c16:uniqueId val="{00000002-084E-4372-96A0-28AA434DFC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84E-4372-96A0-28AA434DFC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84E-4372-96A0-28AA434DFC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84E-4372-96A0-28AA434DFC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246</c:v>
                </c:pt>
                <c:pt idx="3">
                  <c:v>248</c:v>
                </c:pt>
                <c:pt idx="6">
                  <c:v>236</c:v>
                </c:pt>
                <c:pt idx="9">
                  <c:v>262</c:v>
                </c:pt>
                <c:pt idx="12">
                  <c:v>237</c:v>
                </c:pt>
              </c:numCache>
            </c:numRef>
          </c:val>
          <c:extLst xmlns:c16r2="http://schemas.microsoft.com/office/drawing/2015/06/chart">
            <c:ext xmlns:c16="http://schemas.microsoft.com/office/drawing/2014/chart" uri="{C3380CC4-5D6E-409C-BE32-E72D297353CC}">
              <c16:uniqueId val="{00000006-084E-4372-96A0-28AA434DFC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7-084E-4372-96A0-28AA434DFC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952</c:v>
                </c:pt>
                <c:pt idx="3">
                  <c:v>867</c:v>
                </c:pt>
                <c:pt idx="6">
                  <c:v>731</c:v>
                </c:pt>
                <c:pt idx="9">
                  <c:v>729</c:v>
                </c:pt>
                <c:pt idx="12">
                  <c:v>561</c:v>
                </c:pt>
              </c:numCache>
            </c:numRef>
          </c:val>
          <c:extLst xmlns:c16r2="http://schemas.microsoft.com/office/drawing/2015/06/chart">
            <c:ext xmlns:c16="http://schemas.microsoft.com/office/drawing/2014/chart" uri="{C3380CC4-5D6E-409C-BE32-E72D297353CC}">
              <c16:uniqueId val="{00000008-084E-4372-96A0-28AA434DFC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84E-4372-96A0-28AA434DFC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1688</c:v>
                </c:pt>
                <c:pt idx="3">
                  <c:v>2180</c:v>
                </c:pt>
                <c:pt idx="6">
                  <c:v>1513</c:v>
                </c:pt>
                <c:pt idx="9">
                  <c:v>1405</c:v>
                </c:pt>
                <c:pt idx="12">
                  <c:v>1541</c:v>
                </c:pt>
              </c:numCache>
            </c:numRef>
          </c:val>
          <c:extLst xmlns:c16r2="http://schemas.microsoft.com/office/drawing/2015/06/chart">
            <c:ext xmlns:c16="http://schemas.microsoft.com/office/drawing/2014/chart" uri="{C3380CC4-5D6E-409C-BE32-E72D297353CC}">
              <c16:uniqueId val="{0000000A-084E-4372-96A0-28AA434DFC9D}"/>
            </c:ext>
          </c:extLst>
        </c:ser>
        <c:dLbls>
          <c:showLegendKey val="0"/>
          <c:showVal val="0"/>
          <c:showCatName val="0"/>
          <c:showSerName val="0"/>
          <c:showPercent val="0"/>
          <c:showBubbleSize val="0"/>
        </c:dLbls>
        <c:gapWidth val="100"/>
        <c:overlap val="100"/>
        <c:axId val="460254808"/>
        <c:axId val="454916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84E-4372-96A0-28AA434DFC9D}"/>
            </c:ext>
          </c:extLst>
        </c:ser>
        <c:dLbls>
          <c:showLegendKey val="0"/>
          <c:showVal val="0"/>
          <c:showCatName val="0"/>
          <c:showSerName val="0"/>
          <c:showPercent val="0"/>
          <c:showBubbleSize val="0"/>
        </c:dLbls>
        <c:marker val="1"/>
        <c:smooth val="0"/>
        <c:axId val="460254808"/>
        <c:axId val="454916216"/>
      </c:lineChart>
      <c:catAx>
        <c:axId val="460254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4916216"/>
        <c:crosses val="autoZero"/>
        <c:auto val="1"/>
        <c:lblAlgn val="ctr"/>
        <c:lblOffset val="100"/>
        <c:tickLblSkip val="1"/>
        <c:tickMarkSkip val="1"/>
        <c:noMultiLvlLbl val="0"/>
      </c:catAx>
      <c:valAx>
        <c:axId val="454916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0254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1408</c:v>
                </c:pt>
                <c:pt idx="1">
                  <c:v>1408</c:v>
                </c:pt>
                <c:pt idx="2">
                  <c:v>1409</c:v>
                </c:pt>
              </c:numCache>
            </c:numRef>
          </c:val>
          <c:extLst xmlns:c16r2="http://schemas.microsoft.com/office/drawing/2015/06/chart">
            <c:ext xmlns:c16="http://schemas.microsoft.com/office/drawing/2014/chart" uri="{C3380CC4-5D6E-409C-BE32-E72D297353CC}">
              <c16:uniqueId val="{00000000-4966-4C47-A0E0-574B2C6024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844</c:v>
                </c:pt>
                <c:pt idx="1">
                  <c:v>941</c:v>
                </c:pt>
                <c:pt idx="2">
                  <c:v>943</c:v>
                </c:pt>
              </c:numCache>
            </c:numRef>
          </c:val>
          <c:extLst xmlns:c16r2="http://schemas.microsoft.com/office/drawing/2015/06/chart">
            <c:ext xmlns:c16="http://schemas.microsoft.com/office/drawing/2014/chart" uri="{C3380CC4-5D6E-409C-BE32-E72D297353CC}">
              <c16:uniqueId val="{00000001-4966-4C47-A0E0-574B2C6024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1092</c:v>
                </c:pt>
                <c:pt idx="1">
                  <c:v>1138</c:v>
                </c:pt>
                <c:pt idx="2">
                  <c:v>1142</c:v>
                </c:pt>
              </c:numCache>
            </c:numRef>
          </c:val>
          <c:extLst xmlns:c16r2="http://schemas.microsoft.com/office/drawing/2015/06/chart">
            <c:ext xmlns:c16="http://schemas.microsoft.com/office/drawing/2014/chart" uri="{C3380CC4-5D6E-409C-BE32-E72D297353CC}">
              <c16:uniqueId val="{00000002-4966-4C47-A0E0-574B2C6024F9}"/>
            </c:ext>
          </c:extLst>
        </c:ser>
        <c:dLbls>
          <c:showLegendKey val="0"/>
          <c:showVal val="0"/>
          <c:showCatName val="0"/>
          <c:showSerName val="0"/>
          <c:showPercent val="0"/>
          <c:showBubbleSize val="0"/>
        </c:dLbls>
        <c:gapWidth val="120"/>
        <c:overlap val="100"/>
        <c:axId val="460253680"/>
        <c:axId val="463928808"/>
      </c:barChart>
      <c:catAx>
        <c:axId val="460253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3928808"/>
        <c:crosses val="autoZero"/>
        <c:auto val="1"/>
        <c:lblAlgn val="ctr"/>
        <c:lblOffset val="100"/>
        <c:tickLblSkip val="1"/>
        <c:tickMarkSkip val="1"/>
        <c:noMultiLvlLbl val="0"/>
      </c:catAx>
      <c:valAx>
        <c:axId val="463928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0253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が前年度比で増加しているが</a:t>
          </a:r>
          <a:r>
            <a:rPr kumimoji="1" lang="ja-JP" altLang="ja-JP" sz="1100">
              <a:solidFill>
                <a:schemeClr val="dk1"/>
              </a:solidFill>
              <a:effectLst/>
              <a:latin typeface="+mn-lt"/>
              <a:ea typeface="+mn-ea"/>
              <a:cs typeface="+mn-cs"/>
            </a:rPr>
            <a:t>、公営企業債の元利償還金に対する繰入金</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、実質公債比率は</a:t>
          </a:r>
          <a:r>
            <a:rPr kumimoji="1" lang="ja-JP" altLang="en-US" sz="1100">
              <a:solidFill>
                <a:schemeClr val="dk1"/>
              </a:solidFill>
              <a:effectLst/>
              <a:latin typeface="+mn-lt"/>
              <a:ea typeface="+mn-ea"/>
              <a:cs typeface="+mn-cs"/>
            </a:rPr>
            <a:t>３カ年平均で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と健全な範囲で保たれている。</a:t>
          </a:r>
          <a:r>
            <a:rPr kumimoji="1" lang="ja-JP" altLang="en-US" sz="1100">
              <a:solidFill>
                <a:schemeClr val="dk1"/>
              </a:solidFill>
              <a:effectLst/>
              <a:latin typeface="+mn-lt"/>
              <a:ea typeface="+mn-ea"/>
              <a:cs typeface="+mn-cs"/>
            </a:rPr>
            <a:t>また、充当可能財源等の減少及び算入公債費等の増加は、将来負担比率に影響するため、</a:t>
          </a:r>
          <a:r>
            <a:rPr kumimoji="1" lang="ja-JP" altLang="ja-JP" sz="1100">
              <a:solidFill>
                <a:schemeClr val="dk1"/>
              </a:solidFill>
              <a:effectLst/>
              <a:latin typeface="+mn-lt"/>
              <a:ea typeface="+mn-ea"/>
              <a:cs typeface="+mn-cs"/>
            </a:rPr>
            <a:t>今後も地方債の計画的な運用に努める。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減債基金残高のうち、実質公債費比率の算定に用いる満期一括償還地方債の償還の財源としての積立額はありません。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a:t>
          </a:r>
          <a:r>
            <a:rPr kumimoji="1" lang="ja-JP" altLang="en-US" sz="1100">
              <a:solidFill>
                <a:schemeClr val="dk1"/>
              </a:solidFill>
              <a:effectLst/>
              <a:latin typeface="+mn-lt"/>
              <a:ea typeface="+mn-ea"/>
              <a:cs typeface="+mn-cs"/>
            </a:rPr>
            <a:t>は、公共施設の改修工事等に地方債を充てたことにより増加しているが、公営企業債等繰入見込額が年度間比で大きく減少している。</a:t>
          </a:r>
          <a:r>
            <a:rPr kumimoji="1" lang="ja-JP" altLang="ja-JP" sz="1100">
              <a:solidFill>
                <a:schemeClr val="dk1"/>
              </a:solidFill>
              <a:effectLst/>
              <a:latin typeface="+mn-lt"/>
              <a:ea typeface="+mn-ea"/>
              <a:cs typeface="+mn-cs"/>
            </a:rPr>
            <a:t>充当可能基金は横ばいとなっており、将来負担比率の分子は大きな変動なく健全に保たれている。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徳島県佐那河内村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増減要因として、減債基金に決算余剰金を</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万円積み立てたことによる</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環境基金に指定寄付金があり</a:t>
          </a:r>
          <a:r>
            <a:rPr kumimoji="1" lang="en-US" altLang="ja-JP" sz="1100">
              <a:solidFill>
                <a:schemeClr val="dk1"/>
              </a:solidFill>
              <a:effectLst/>
              <a:latin typeface="+mn-lt"/>
              <a:ea typeface="+mn-ea"/>
              <a:cs typeface="+mn-cs"/>
            </a:rPr>
            <a:t>596</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積立金増があった他、</a:t>
          </a:r>
          <a:r>
            <a:rPr kumimoji="1" lang="ja-JP" altLang="ja-JP" sz="1100">
              <a:solidFill>
                <a:schemeClr val="dk1"/>
              </a:solidFill>
              <a:effectLst/>
              <a:latin typeface="+mn-lt"/>
              <a:ea typeface="+mn-ea"/>
              <a:cs typeface="+mn-cs"/>
            </a:rPr>
            <a:t>ふるさと納税に係る応援基金が</a:t>
          </a:r>
          <a:r>
            <a:rPr kumimoji="1" lang="ja-JP" altLang="en-US" sz="1100">
              <a:solidFill>
                <a:schemeClr val="dk1"/>
              </a:solidFill>
              <a:effectLst/>
              <a:latin typeface="+mn-lt"/>
              <a:ea typeface="+mn-ea"/>
              <a:cs typeface="+mn-cs"/>
            </a:rPr>
            <a:t>事業実施に伴い</a:t>
          </a:r>
          <a:r>
            <a:rPr kumimoji="1" lang="en-US" altLang="ja-JP" sz="1100">
              <a:solidFill>
                <a:schemeClr val="dk1"/>
              </a:solidFill>
              <a:effectLst/>
              <a:latin typeface="+mn-lt"/>
              <a:ea typeface="+mn-ea"/>
              <a:cs typeface="+mn-cs"/>
            </a:rPr>
            <a:t>346</a:t>
          </a:r>
          <a:r>
            <a:rPr kumimoji="1" lang="ja-JP" altLang="en-US" sz="1100">
              <a:solidFill>
                <a:schemeClr val="dk1"/>
              </a:solidFill>
              <a:effectLst/>
              <a:latin typeface="+mn-lt"/>
              <a:ea typeface="+mn-ea"/>
              <a:cs typeface="+mn-cs"/>
            </a:rPr>
            <a:t>万円の取崩で減等</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が、基金全体では</a:t>
          </a:r>
          <a:r>
            <a:rPr kumimoji="1" lang="en-US" altLang="ja-JP" sz="1100">
              <a:solidFill>
                <a:schemeClr val="dk1"/>
              </a:solidFill>
              <a:effectLst/>
              <a:latin typeface="+mn-lt"/>
              <a:ea typeface="+mn-ea"/>
              <a:cs typeface="+mn-cs"/>
            </a:rPr>
            <a:t>714</a:t>
          </a:r>
          <a:r>
            <a:rPr kumimoji="1" lang="ja-JP" altLang="en-US" sz="1100">
              <a:solidFill>
                <a:schemeClr val="dk1"/>
              </a:solidFill>
              <a:effectLst/>
              <a:latin typeface="+mn-lt"/>
              <a:ea typeface="+mn-ea"/>
              <a:cs typeface="+mn-cs"/>
            </a:rPr>
            <a:t>万円の微増となっている。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中期的には、預金収入を財源とした積立金が減少する見込みのため取崩予定の無い基金を検討し、国債等の運用を進める。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・公共施設等総合管理基金：長寿命化のための保全や、施設総量縮減のための建物の統廃合、除却等を推進するため。</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・応援基金：ふるさと佐那河内をこよなく愛し、佐那河内の未来の発展を応援しようとする個人、団体から広く寄附金を募り、</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寄付者からの佐那河内村応援寄附金を積み立てるため。</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環境</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地域環境の保全に関する事業の資金に充てる</a:t>
          </a:r>
          <a:r>
            <a:rPr kumimoji="1" lang="ja-JP" altLang="ja-JP" sz="1100" b="0" i="0" baseline="0">
              <a:solidFill>
                <a:schemeClr val="dk1"/>
              </a:solidFill>
              <a:effectLst/>
              <a:latin typeface="+mn-lt"/>
              <a:ea typeface="+mn-ea"/>
              <a:cs typeface="+mn-cs"/>
            </a:rPr>
            <a:t>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環境基金に指定寄付金があり</a:t>
          </a:r>
          <a:r>
            <a:rPr kumimoji="1" lang="en-US" altLang="ja-JP" sz="1100">
              <a:solidFill>
                <a:schemeClr val="dk1"/>
              </a:solidFill>
              <a:effectLst/>
              <a:latin typeface="+mn-lt"/>
              <a:ea typeface="+mn-ea"/>
              <a:cs typeface="+mn-cs"/>
            </a:rPr>
            <a:t>596</a:t>
          </a:r>
          <a:r>
            <a:rPr kumimoji="1" lang="ja-JP" altLang="ja-JP" sz="1100">
              <a:solidFill>
                <a:schemeClr val="dk1"/>
              </a:solidFill>
              <a:effectLst/>
              <a:latin typeface="+mn-lt"/>
              <a:ea typeface="+mn-ea"/>
              <a:cs typeface="+mn-cs"/>
            </a:rPr>
            <a:t>万円の積立金増があった他、ふるさと納税に係る応援基金が事業実施に伴い</a:t>
          </a:r>
          <a:r>
            <a:rPr kumimoji="1" lang="en-US" altLang="ja-JP" sz="1100">
              <a:solidFill>
                <a:schemeClr val="dk1"/>
              </a:solidFill>
              <a:effectLst/>
              <a:latin typeface="+mn-lt"/>
              <a:ea typeface="+mn-ea"/>
              <a:cs typeface="+mn-cs"/>
            </a:rPr>
            <a:t>346</a:t>
          </a:r>
          <a:r>
            <a:rPr kumimoji="1" lang="ja-JP" altLang="ja-JP" sz="1100">
              <a:solidFill>
                <a:schemeClr val="dk1"/>
              </a:solidFill>
              <a:effectLst/>
              <a:latin typeface="+mn-lt"/>
              <a:ea typeface="+mn-ea"/>
              <a:cs typeface="+mn-cs"/>
            </a:rPr>
            <a:t>万円の取崩で減</a:t>
          </a:r>
          <a:r>
            <a:rPr kumimoji="1" lang="ja-JP" altLang="en-US" sz="1100">
              <a:solidFill>
                <a:schemeClr val="dk1"/>
              </a:solidFill>
              <a:effectLst/>
              <a:latin typeface="+mn-lt"/>
              <a:ea typeface="+mn-ea"/>
              <a:cs typeface="+mn-cs"/>
            </a:rPr>
            <a:t>となったが、その他特定目的基金全体では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百万円の増となる。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・長寿命化等改修事業に要する経費の一部として繰り入れる予定である。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・ふるさと納税の健全な発展に向けた制度の見直しに準じ、事業を活用し、継続して</a:t>
          </a:r>
          <a:r>
            <a:rPr kumimoji="1" lang="en-US" altLang="ja-JP" sz="1100" b="0" i="0" baseline="0">
              <a:solidFill>
                <a:schemeClr val="dk1"/>
              </a:solidFill>
              <a:effectLst/>
              <a:latin typeface="+mn-lt"/>
              <a:ea typeface="+mn-ea"/>
              <a:cs typeface="+mn-cs"/>
            </a:rPr>
            <a:t>WEB</a:t>
          </a:r>
          <a:r>
            <a:rPr kumimoji="1" lang="ja-JP" altLang="ja-JP" sz="1100" b="0" i="0" baseline="0">
              <a:solidFill>
                <a:schemeClr val="dk1"/>
              </a:solidFill>
              <a:effectLst/>
              <a:latin typeface="+mn-lt"/>
              <a:ea typeface="+mn-ea"/>
              <a:cs typeface="+mn-cs"/>
            </a:rPr>
            <a:t>サイトでの寄附を募っていく予定である。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預金利子積み当てによる増加。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剰余金の取扱いにおいて決算剰余金の１／２を下らない額を翌翌年度までに積み立て、又は償還期限を繰り上げて行なう地方債の償還の財源に充てなければならないとされており、本村の場合、決算剰余金については減債基金へ優先的に積み立て、大規模な施設整備事業等の地方債の償還において繰上償還を備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そのため、その繰上償還を行っている間は、前年度同様、預金利子分についてのみ積み立てることとしている。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増減要因として、減債基金積立金</a:t>
          </a:r>
          <a:r>
            <a:rPr kumimoji="1" lang="ja-JP" altLang="en-US" sz="1100">
              <a:solidFill>
                <a:schemeClr val="dk1"/>
              </a:solidFill>
              <a:effectLst/>
              <a:latin typeface="+mn-lt"/>
              <a:ea typeface="+mn-ea"/>
              <a:cs typeface="+mn-cs"/>
            </a:rPr>
            <a:t>に臨時財政対策債償還基金費として</a:t>
          </a:r>
          <a:r>
            <a:rPr kumimoji="1" lang="en-US" altLang="ja-JP" sz="1100">
              <a:solidFill>
                <a:schemeClr val="dk1"/>
              </a:solidFill>
              <a:effectLst/>
              <a:latin typeface="+mn-lt"/>
              <a:ea typeface="+mn-ea"/>
              <a:cs typeface="+mn-cs"/>
            </a:rPr>
            <a:t>7.4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を積み立てたことによる増、</a:t>
          </a:r>
          <a:r>
            <a:rPr kumimoji="1" lang="ja-JP" altLang="en-US" sz="1100">
              <a:solidFill>
                <a:schemeClr val="dk1"/>
              </a:solidFill>
              <a:effectLst/>
              <a:latin typeface="+mn-lt"/>
              <a:ea typeface="+mn-ea"/>
              <a:cs typeface="+mn-cs"/>
            </a:rPr>
            <a:t>臨時財政対策債の繰上償還</a:t>
          </a:r>
          <a:r>
            <a:rPr kumimoji="1" lang="ja-JP" altLang="ja-JP" sz="1100">
              <a:solidFill>
                <a:schemeClr val="dk1"/>
              </a:solidFill>
              <a:effectLst/>
              <a:latin typeface="+mn-lt"/>
              <a:ea typeface="+mn-ea"/>
              <a:cs typeface="+mn-cs"/>
            </a:rPr>
            <a:t>による</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百万円の取崩しによる減。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今後も繰上償還を計画的に実施するために、優先的に積み立てることを予定している。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
2,090
42.28
2,886,634
2,690,101
69,186
1,652,456
1,541,445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人口減少や基盤産業である農業所得減少</a:t>
          </a:r>
          <a:r>
            <a:rPr kumimoji="1" lang="ja-JP" altLang="en-US" sz="1100">
              <a:solidFill>
                <a:schemeClr val="dk1"/>
              </a:solidFill>
              <a:effectLst/>
              <a:latin typeface="+mn-lt"/>
              <a:ea typeface="+mn-ea"/>
              <a:cs typeface="+mn-cs"/>
            </a:rPr>
            <a:t>が引き続き継続していることから、増加傾向は見られず前年度同値の</a:t>
          </a:r>
          <a:r>
            <a:rPr kumimoji="1" lang="en-US" altLang="ja-JP" sz="1100">
              <a:solidFill>
                <a:schemeClr val="dk1"/>
              </a:solidFill>
              <a:effectLst/>
              <a:latin typeface="+mn-lt"/>
              <a:ea typeface="+mn-ea"/>
              <a:cs typeface="+mn-cs"/>
            </a:rPr>
            <a:t>0.15</a:t>
          </a:r>
          <a:r>
            <a:rPr kumimoji="1" lang="ja-JP" altLang="en-US" sz="1100">
              <a:solidFill>
                <a:schemeClr val="dk1"/>
              </a:solidFill>
              <a:effectLst/>
              <a:latin typeface="+mn-lt"/>
              <a:ea typeface="+mn-ea"/>
              <a:cs typeface="+mn-cs"/>
            </a:rPr>
            <a:t>となっているが、</a:t>
          </a:r>
          <a:r>
            <a:rPr kumimoji="1" lang="ja-JP" altLang="ja-JP" sz="1100">
              <a:solidFill>
                <a:schemeClr val="dk1"/>
              </a:solidFill>
              <a:effectLst/>
              <a:latin typeface="+mn-lt"/>
              <a:ea typeface="+mn-ea"/>
              <a:cs typeface="+mn-cs"/>
            </a:rPr>
            <a:t>類似団体平均も</a:t>
          </a:r>
          <a:r>
            <a:rPr kumimoji="1" lang="ja-JP" altLang="en-US" sz="1100">
              <a:solidFill>
                <a:schemeClr val="dk1"/>
              </a:solidFill>
              <a:effectLst/>
              <a:latin typeface="+mn-lt"/>
              <a:ea typeface="+mn-ea"/>
              <a:cs typeface="+mn-cs"/>
            </a:rPr>
            <a:t>前年度同値のため</a:t>
          </a:r>
          <a:r>
            <a:rPr kumimoji="1" lang="ja-JP" altLang="ja-JP" sz="1100">
              <a:solidFill>
                <a:schemeClr val="dk1"/>
              </a:solidFill>
              <a:effectLst/>
              <a:latin typeface="+mn-lt"/>
              <a:ea typeface="+mn-ea"/>
              <a:cs typeface="+mn-cs"/>
            </a:rPr>
            <a:t>依然として下回っている</a:t>
          </a:r>
          <a:r>
            <a:rPr kumimoji="1" lang="ja-JP" altLang="en-US" sz="1100">
              <a:solidFill>
                <a:schemeClr val="dk1"/>
              </a:solidFill>
              <a:effectLst/>
              <a:latin typeface="+mn-lt"/>
              <a:ea typeface="+mn-ea"/>
              <a:cs typeface="+mn-cs"/>
            </a:rPr>
            <a:t>ものの数値上の差に変動はない</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今後について事業の必要性及び緊急性を十分に考慮して峻別するなど、歳出の徹底的な見直しに努める。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前年度までは類似団体に比して</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ポイント以上比率が高かったところ、本年度は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ポイント下回る結果となった。原因は特別会計から公営企業会計に移行した簡易水道及び農業集落排水事業への負担金の増額が主因となり、歳入の増加が見込まれない中で経常的経費が増加したことによる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経常収支比率の悪化に伴い、</a:t>
          </a:r>
          <a:r>
            <a:rPr kumimoji="1" lang="ja-JP" altLang="ja-JP" sz="1100">
              <a:solidFill>
                <a:schemeClr val="dk1"/>
              </a:solidFill>
              <a:effectLst/>
              <a:latin typeface="+mn-lt"/>
              <a:ea typeface="+mn-ea"/>
              <a:cs typeface="+mn-cs"/>
            </a:rPr>
            <a:t>事務事業の見直しを進め、経常経費の削減に努める。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64</xdr:row>
      <xdr:rowOff>47413</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786956"/>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62</xdr:row>
      <xdr:rowOff>157056</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73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123402</xdr:rowOff>
    </xdr:from>
    <xdr:to>
      <xdr:col>15</xdr:col>
      <xdr:colOff>82550</xdr:colOff>
      <xdr:row>62</xdr:row>
      <xdr:rowOff>108796</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2336800" y="10581852"/>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62</xdr:row>
      <xdr:rowOff>132927</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058185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169773</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72602</xdr:rowOff>
    </xdr:from>
    <xdr:to>
      <xdr:col>11</xdr:col>
      <xdr:colOff>82550</xdr:colOff>
      <xdr:row>62</xdr:row>
      <xdr:rowOff>2752</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12929</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1,329</a:t>
          </a:r>
          <a:r>
            <a:rPr kumimoji="1" lang="ja-JP" altLang="ja-JP" sz="1100">
              <a:solidFill>
                <a:schemeClr val="dk1"/>
              </a:solidFill>
              <a:effectLst/>
              <a:latin typeface="+mn-lt"/>
              <a:ea typeface="+mn-ea"/>
              <a:cs typeface="+mn-cs"/>
            </a:rPr>
            <a:t>円の増加</a:t>
          </a:r>
          <a:r>
            <a:rPr kumimoji="1" lang="ja-JP" altLang="en-US" sz="1100">
              <a:solidFill>
                <a:schemeClr val="dk1"/>
              </a:solidFill>
              <a:effectLst/>
              <a:latin typeface="+mn-lt"/>
              <a:ea typeface="+mn-ea"/>
              <a:cs typeface="+mn-cs"/>
            </a:rPr>
            <a:t>が見られるものの</a:t>
          </a:r>
          <a:r>
            <a:rPr kumimoji="1" lang="ja-JP" altLang="ja-JP" sz="1100">
              <a:solidFill>
                <a:schemeClr val="dk1"/>
              </a:solidFill>
              <a:effectLst/>
              <a:latin typeface="+mn-lt"/>
              <a:ea typeface="+mn-ea"/>
              <a:cs typeface="+mn-cs"/>
            </a:rPr>
            <a:t>、類似団体平均との前年度比</a:t>
          </a:r>
          <a:r>
            <a:rPr kumimoji="1" lang="ja-JP" altLang="en-US" sz="1100">
              <a:solidFill>
                <a:schemeClr val="dk1"/>
              </a:solidFill>
              <a:effectLst/>
              <a:latin typeface="+mn-lt"/>
              <a:ea typeface="+mn-ea"/>
              <a:cs typeface="+mn-cs"/>
            </a:rPr>
            <a:t>は、前年</a:t>
          </a:r>
          <a:r>
            <a:rPr kumimoji="1" lang="en-US" altLang="ja-JP" sz="1100">
              <a:solidFill>
                <a:schemeClr val="dk1"/>
              </a:solidFill>
              <a:effectLst/>
              <a:latin typeface="+mn-lt"/>
              <a:ea typeface="+mn-ea"/>
              <a:cs typeface="+mn-cs"/>
            </a:rPr>
            <a:t>27,811</a:t>
          </a:r>
          <a:r>
            <a:rPr kumimoji="1" lang="ja-JP" altLang="en-US" sz="1100">
              <a:solidFill>
                <a:schemeClr val="dk1"/>
              </a:solidFill>
              <a:effectLst/>
              <a:latin typeface="+mn-lt"/>
              <a:ea typeface="+mn-ea"/>
              <a:cs typeface="+mn-cs"/>
            </a:rPr>
            <a:t>円差だったものが</a:t>
          </a:r>
          <a:r>
            <a:rPr kumimoji="1" lang="en-US" altLang="ja-JP" sz="1100">
              <a:solidFill>
                <a:schemeClr val="dk1"/>
              </a:solidFill>
              <a:effectLst/>
              <a:latin typeface="+mn-lt"/>
              <a:ea typeface="+mn-ea"/>
              <a:cs typeface="+mn-cs"/>
            </a:rPr>
            <a:t>69,473</a:t>
          </a:r>
          <a:r>
            <a:rPr kumimoji="1" lang="ja-JP" altLang="en-US" sz="1100">
              <a:solidFill>
                <a:schemeClr val="dk1"/>
              </a:solidFill>
              <a:effectLst/>
              <a:latin typeface="+mn-lt"/>
              <a:ea typeface="+mn-ea"/>
              <a:cs typeface="+mn-cs"/>
            </a:rPr>
            <a:t>円と</a:t>
          </a:r>
          <a:r>
            <a:rPr kumimoji="1" lang="en-US" altLang="ja-JP" sz="1100">
              <a:solidFill>
                <a:schemeClr val="dk1"/>
              </a:solidFill>
              <a:effectLst/>
              <a:latin typeface="+mn-lt"/>
              <a:ea typeface="+mn-ea"/>
              <a:cs typeface="+mn-cs"/>
            </a:rPr>
            <a:t>41,662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差が</a:t>
          </a:r>
          <a:r>
            <a:rPr kumimoji="1" lang="ja-JP" altLang="en-US" sz="1100">
              <a:solidFill>
                <a:schemeClr val="dk1"/>
              </a:solidFill>
              <a:effectLst/>
              <a:latin typeface="+mn-lt"/>
              <a:ea typeface="+mn-ea"/>
              <a:cs typeface="+mn-cs"/>
            </a:rPr>
            <a:t>拡大</a:t>
          </a:r>
          <a:r>
            <a:rPr kumimoji="1" lang="ja-JP" altLang="ja-JP" sz="1100">
              <a:solidFill>
                <a:schemeClr val="dk1"/>
              </a:solidFill>
              <a:effectLst/>
              <a:latin typeface="+mn-lt"/>
              <a:ea typeface="+mn-ea"/>
              <a:cs typeface="+mn-cs"/>
            </a:rPr>
            <a:t>している。民間でも実施可能な部分については、指定管理者制度などの導入により委託化を進めコストの低減を図っていく。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36619</xdr:rowOff>
    </xdr:from>
    <xdr:to>
      <xdr:col>23</xdr:col>
      <xdr:colOff>133350</xdr:colOff>
      <xdr:row>82</xdr:row>
      <xdr:rowOff>37536</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114800" y="14095519"/>
          <a:ext cx="8382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14421</xdr:rowOff>
    </xdr:from>
    <xdr:to>
      <xdr:col>19</xdr:col>
      <xdr:colOff>133350</xdr:colOff>
      <xdr:row>82</xdr:row>
      <xdr:rowOff>36619</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3225800" y="14073321"/>
          <a:ext cx="889000" cy="2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14421</xdr:rowOff>
    </xdr:from>
    <xdr:to>
      <xdr:col>15</xdr:col>
      <xdr:colOff>82550</xdr:colOff>
      <xdr:row>82</xdr:row>
      <xdr:rowOff>24809</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flipV="1">
          <a:off x="2336800" y="14073321"/>
          <a:ext cx="889000" cy="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132497</xdr:rowOff>
    </xdr:from>
    <xdr:to>
      <xdr:col>11</xdr:col>
      <xdr:colOff>31750</xdr:colOff>
      <xdr:row>82</xdr:row>
      <xdr:rowOff>24809</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4019947"/>
          <a:ext cx="889000" cy="6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158186</xdr:rowOff>
    </xdr:from>
    <xdr:to>
      <xdr:col>23</xdr:col>
      <xdr:colOff>184150</xdr:colOff>
      <xdr:row>82</xdr:row>
      <xdr:rowOff>88336</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0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3263</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389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157269</xdr:rowOff>
    </xdr:from>
    <xdr:to>
      <xdr:col>19</xdr:col>
      <xdr:colOff>184150</xdr:colOff>
      <xdr:row>82</xdr:row>
      <xdr:rowOff>87419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04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97596</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3813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135071</xdr:rowOff>
    </xdr:from>
    <xdr:to>
      <xdr:col>15</xdr:col>
      <xdr:colOff>133350</xdr:colOff>
      <xdr:row>82</xdr:row>
      <xdr:rowOff>65221</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0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75398</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37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145459</xdr:rowOff>
    </xdr:from>
    <xdr:to>
      <xdr:col>11</xdr:col>
      <xdr:colOff>82550</xdr:colOff>
      <xdr:row>82</xdr:row>
      <xdr:rowOff>75609</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60386</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41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81697</xdr:rowOff>
    </xdr:from>
    <xdr:to>
      <xdr:col>7</xdr:col>
      <xdr:colOff>31750</xdr:colOff>
      <xdr:row>82</xdr:row>
      <xdr:rowOff>11847</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396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22024</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373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游ゴシック 本文"/>
              <a:ea typeface="+mj-ea"/>
            </a:rPr>
            <a:t>前年度比</a:t>
          </a:r>
          <a:r>
            <a:rPr kumimoji="1" lang="en-US" altLang="ja-JP" sz="1300">
              <a:latin typeface="游ゴシック 本文"/>
              <a:ea typeface="+mj-ea"/>
            </a:rPr>
            <a:t>3.5</a:t>
          </a:r>
          <a:r>
            <a:rPr kumimoji="1" lang="ja-JP" altLang="en-US" sz="1300">
              <a:latin typeface="游ゴシック 本文"/>
              <a:ea typeface="+mj-ea"/>
            </a:rPr>
            <a:t>ポイント減少となり、類似団体平均を</a:t>
          </a:r>
          <a:r>
            <a:rPr kumimoji="1" lang="en-US" altLang="ja-JP" sz="1300">
              <a:latin typeface="游ゴシック 本文"/>
              <a:ea typeface="+mj-ea"/>
            </a:rPr>
            <a:t>0.9</a:t>
          </a:r>
          <a:r>
            <a:rPr kumimoji="1" lang="ja-JP" altLang="en-US" sz="1300">
              <a:latin typeface="游ゴシック 本文"/>
              <a:ea typeface="+mj-ea"/>
            </a:rPr>
            <a:t>ポイント下回った。これは、給与水準の高い職員が多数退職等した一方、新規任用を抑制したことが主因となる。社会情勢等を省みながら、引き続き給与水準の適正化を進める。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156972</xdr:rowOff>
    </xdr:from>
    <xdr:to>
      <xdr:col>81</xdr:col>
      <xdr:colOff>44450</xdr:colOff>
      <xdr:row>88</xdr:row>
      <xdr:rowOff>154432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6179800" y="15073122"/>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154432</xdr:rowOff>
    </xdr:from>
    <xdr:to>
      <xdr:col>77</xdr:col>
      <xdr:colOff>44450</xdr:colOff>
      <xdr:row>88</xdr:row>
      <xdr:rowOff>164085</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5290800" y="15242032"/>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164085</xdr:rowOff>
    </xdr:from>
    <xdr:to>
      <xdr:col>72</xdr:col>
      <xdr:colOff>203200</xdr:colOff>
      <xdr:row>89</xdr:row>
      <xdr:rowOff>2287</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525168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2287</xdr:rowOff>
    </xdr:from>
    <xdr:to>
      <xdr:col>68</xdr:col>
      <xdr:colOff>152400</xdr:colOff>
      <xdr:row>89</xdr:row>
      <xdr:rowOff>26415</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5261337"/>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106172</xdr:rowOff>
    </xdr:from>
    <xdr:to>
      <xdr:col>81</xdr:col>
      <xdr:colOff>95250</xdr:colOff>
      <xdr:row>88</xdr:row>
      <xdr:rowOff>36322</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122699</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86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103632</xdr:rowOff>
    </xdr:from>
    <xdr:to>
      <xdr:col>77</xdr:col>
      <xdr:colOff>95250</xdr:colOff>
      <xdr:row>89</xdr:row>
      <xdr:rowOff>33782</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18559</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527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113285</xdr:rowOff>
    </xdr:from>
    <xdr:to>
      <xdr:col>73</xdr:col>
      <xdr:colOff>44450</xdr:colOff>
      <xdr:row>89</xdr:row>
      <xdr:rowOff>43435</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28212</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122937</xdr:rowOff>
    </xdr:from>
    <xdr:to>
      <xdr:col>68</xdr:col>
      <xdr:colOff>203200</xdr:colOff>
      <xdr:row>89</xdr:row>
      <xdr:rowOff>53087</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52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37864</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147065</xdr:rowOff>
    </xdr:from>
    <xdr:to>
      <xdr:col>64</xdr:col>
      <xdr:colOff>152400</xdr:colOff>
      <xdr:row>89</xdr:row>
      <xdr:rowOff>77215</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61992</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5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これまでは佐那河内村行政改革大綱（第６次・平成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年度）において定員管理を推進していた</a:t>
          </a:r>
          <a:r>
            <a:rPr kumimoji="1" lang="ja-JP" altLang="en-US" sz="1100">
              <a:solidFill>
                <a:schemeClr val="dk1"/>
              </a:solidFill>
              <a:effectLst/>
              <a:latin typeface="+mn-lt"/>
              <a:ea typeface="+mn-ea"/>
              <a:cs typeface="+mn-cs"/>
            </a:rPr>
            <a:t>ところ、前年度は類似団体を</a:t>
          </a:r>
          <a:r>
            <a:rPr kumimoji="1" lang="en-US" altLang="ja-JP" sz="1100">
              <a:solidFill>
                <a:schemeClr val="dk1"/>
              </a:solidFill>
              <a:effectLst/>
              <a:latin typeface="+mn-lt"/>
              <a:ea typeface="+mn-ea"/>
              <a:cs typeface="+mn-cs"/>
            </a:rPr>
            <a:t>0.97</a:t>
          </a:r>
          <a:r>
            <a:rPr kumimoji="1" lang="ja-JP" altLang="en-US" sz="1100">
              <a:solidFill>
                <a:schemeClr val="dk1"/>
              </a:solidFill>
              <a:effectLst/>
              <a:latin typeface="+mn-lt"/>
              <a:ea typeface="+mn-ea"/>
              <a:cs typeface="+mn-cs"/>
            </a:rPr>
            <a:t>ポイント上回る数値となっていたが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本年度は</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0.06</a:t>
          </a:r>
          <a:r>
            <a:rPr kumimoji="1" lang="ja-JP" altLang="en-US" sz="1100">
              <a:solidFill>
                <a:schemeClr val="dk1"/>
              </a:solidFill>
              <a:effectLst/>
              <a:latin typeface="+mn-lt"/>
              <a:ea typeface="+mn-ea"/>
              <a:cs typeface="+mn-cs"/>
            </a:rPr>
            <a:t>ポイントと少量ながら下回っている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これは、退職者に比して補充が抑制されたことに伴う結果である。</a:t>
          </a:r>
          <a:r>
            <a:rPr kumimoji="1" lang="ja-JP" altLang="ja-JP" sz="1100">
              <a:solidFill>
                <a:schemeClr val="dk1"/>
              </a:solidFill>
              <a:effectLst/>
              <a:latin typeface="+mn-lt"/>
              <a:ea typeface="+mn-ea"/>
              <a:cs typeface="+mn-cs"/>
            </a:rPr>
            <a:t>今後は定年延長による職員の勤続年数が延長することも踏まえ、既存事業を改めて精査し、民間移行が可能な事業は委託するなど、計画に基づいた定員適正化を進める</a:t>
          </a:r>
          <a:r>
            <a:rPr kumimoji="1" lang="ja-JP" altLang="en-US" sz="1100">
              <a:solidFill>
                <a:schemeClr val="dk1"/>
              </a:solidFill>
              <a:effectLst/>
              <a:latin typeface="+mn-lt"/>
              <a:ea typeface="+mn-ea"/>
              <a:cs typeface="+mn-cs"/>
            </a:rPr>
            <a:t>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xmlns=""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xmlns=""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xmlns=""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28691</xdr:rowOff>
    </xdr:from>
    <xdr:to>
      <xdr:col>81</xdr:col>
      <xdr:colOff>44450</xdr:colOff>
      <xdr:row>61</xdr:row>
      <xdr:rowOff>39349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6179800" y="10487141"/>
          <a:ext cx="8382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xmlns=""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xmlns=""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166963</xdr:rowOff>
    </xdr:from>
    <xdr:to>
      <xdr:col>77</xdr:col>
      <xdr:colOff>44450</xdr:colOff>
      <xdr:row>61</xdr:row>
      <xdr:rowOff>39349</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5290800" y="10453963"/>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160126</xdr:rowOff>
    </xdr:from>
    <xdr:to>
      <xdr:col>72</xdr:col>
      <xdr:colOff>203200</xdr:colOff>
      <xdr:row>60</xdr:row>
      <xdr:rowOff>166963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4401800" y="10447126"/>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150273</xdr:rowOff>
    </xdr:from>
    <xdr:to>
      <xdr:col>68</xdr:col>
      <xdr:colOff>152400</xdr:colOff>
      <xdr:row>60</xdr:row>
      <xdr:rowOff>160126</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3512800" y="10437273"/>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149341</xdr:rowOff>
    </xdr:from>
    <xdr:to>
      <xdr:col>81</xdr:col>
      <xdr:colOff>95250</xdr:colOff>
      <xdr:row>61</xdr:row>
      <xdr:rowOff>79491</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6967200" y="104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165868</xdr:rowOff>
    </xdr:from>
    <xdr:ext cx="762000" cy="259045"/>
    <xdr:sp macro="" textlink="">
      <xdr:nvSpPr>
        <xdr:cNvPr id="337" name="定員管理の状況該当値テキスト">
          <a:extLst>
            <a:ext uri="{FF2B5EF4-FFF2-40B4-BE49-F238E27FC236}">
              <a16:creationId xmlns:a16="http://schemas.microsoft.com/office/drawing/2014/main" xmlns="" id="{00000000-0008-0000-0300-000051010000}"/>
            </a:ext>
          </a:extLst>
        </xdr:cNvPr>
        <xdr:cNvSpPr txBox="1"/>
      </xdr:nvSpPr>
      <xdr:spPr>
        <a:xfrm>
          <a:off x="17106900" y="1028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159999</xdr:rowOff>
    </xdr:from>
    <xdr:to>
      <xdr:col>77</xdr:col>
      <xdr:colOff>95250</xdr:colOff>
      <xdr:row>61</xdr:row>
      <xdr:rowOff>90149</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129000" y="104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74926</xdr:rowOff>
    </xdr:from>
    <xdr:ext cx="7366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798800" y="10533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116163</xdr:rowOff>
    </xdr:from>
    <xdr:to>
      <xdr:col>73</xdr:col>
      <xdr:colOff>44450</xdr:colOff>
      <xdr:row>61</xdr:row>
      <xdr:rowOff>46313</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5240000" y="104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56490</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909800" y="1017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109326</xdr:rowOff>
    </xdr:from>
    <xdr:to>
      <xdr:col>68</xdr:col>
      <xdr:colOff>203200</xdr:colOff>
      <xdr:row>61</xdr:row>
      <xdr:rowOff>39476</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4351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49653</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020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99473</xdr:rowOff>
    </xdr:from>
    <xdr:to>
      <xdr:col>64</xdr:col>
      <xdr:colOff>152400</xdr:colOff>
      <xdr:row>61</xdr:row>
      <xdr:rowOff>29623</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3462000" y="103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39800</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3131800" y="10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xmlns=""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過去の起債の償還の終了、近年の起債抑制などにともない、類似団体平均を下回った。今後控えている</a:t>
          </a:r>
          <a:r>
            <a:rPr kumimoji="1" lang="ja-JP" altLang="en-US" sz="1100">
              <a:solidFill>
                <a:schemeClr val="dk1"/>
              </a:solidFill>
              <a:effectLst/>
              <a:latin typeface="+mn-lt"/>
              <a:ea typeface="+mn-ea"/>
              <a:cs typeface="+mn-cs"/>
            </a:rPr>
            <a:t>地方債の起債を伴う大規模事業による悪化が想定されることから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類似団体の水準を下回</a:t>
          </a:r>
          <a:r>
            <a:rPr kumimoji="1" lang="ja-JP" altLang="en-US" sz="1100">
              <a:solidFill>
                <a:schemeClr val="dk1"/>
              </a:solidFill>
              <a:effectLst/>
              <a:latin typeface="+mn-lt"/>
              <a:ea typeface="+mn-ea"/>
              <a:cs typeface="+mn-cs"/>
            </a:rPr>
            <a:t>れ</a:t>
          </a:r>
          <a:r>
            <a:rPr kumimoji="1" lang="ja-JP" altLang="ja-JP" sz="1100">
              <a:solidFill>
                <a:schemeClr val="dk1"/>
              </a:solidFill>
              <a:effectLst/>
              <a:latin typeface="+mn-lt"/>
              <a:ea typeface="+mn-ea"/>
              <a:cs typeface="+mn-cs"/>
            </a:rPr>
            <a:t>るよう</a:t>
          </a:r>
          <a:r>
            <a:rPr kumimoji="1" lang="ja-JP" altLang="en-US" sz="1100">
              <a:solidFill>
                <a:schemeClr val="dk1"/>
              </a:solidFill>
              <a:effectLst/>
              <a:latin typeface="+mn-lt"/>
              <a:ea typeface="+mn-ea"/>
              <a:cs typeface="+mn-cs"/>
            </a:rPr>
            <a:t>事業計画の再編を含めて比率低減に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xmlns=""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xmlns=""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xmlns=""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119888</xdr:rowOff>
    </xdr:from>
    <xdr:to>
      <xdr:col>81</xdr:col>
      <xdr:colOff>44450</xdr:colOff>
      <xdr:row>39</xdr:row>
      <xdr:rowOff>129540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6179800" y="680643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xmlns=""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129540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5290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144018</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4401800" y="681609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144018</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3512800" y="67919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69088</xdr:rowOff>
    </xdr:from>
    <xdr:to>
      <xdr:col>81</xdr:col>
      <xdr:colOff>95250</xdr:colOff>
      <xdr:row>39</xdr:row>
      <xdr:rowOff>170688</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967200" y="67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85615</xdr:rowOff>
    </xdr:from>
    <xdr:ext cx="762000" cy="259045"/>
    <xdr:sp macro="" textlink="">
      <xdr:nvSpPr>
        <xdr:cNvPr id="396" name="公債費負担の状況該当値テキスト">
          <a:extLst>
            <a:ext uri="{FF2B5EF4-FFF2-40B4-BE49-F238E27FC236}">
              <a16:creationId xmlns:a16="http://schemas.microsoft.com/office/drawing/2014/main" xmlns="" id="{00000000-0008-0000-0300-00008C010000}"/>
            </a:ext>
          </a:extLst>
        </xdr:cNvPr>
        <xdr:cNvSpPr txBox="1"/>
      </xdr:nvSpPr>
      <xdr:spPr>
        <a:xfrm>
          <a:off x="17106900" y="660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将来負担比率は０であるが、公共施設の老朽化にともなう長期的な修繕事業を推進していくなかで、後世への負担を少しでも軽減するよう、事業の実施等について総点検を図り、財政の健全化を図る。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xmlns=""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xmlns=""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xmlns=""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xmlns=""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xmlns=""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
2,090
42.28
2,886,634
2,690,101
69,186
1,652,456
1,541,445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類似団体の平均値を大きく上回っている。前年度類似団体平均比で</a:t>
          </a:r>
          <a:r>
            <a:rPr kumimoji="1" lang="ja-JP" altLang="en-US" sz="1100">
              <a:solidFill>
                <a:schemeClr val="dk1"/>
              </a:solidFill>
              <a:effectLst/>
              <a:latin typeface="+mn-lt"/>
              <a:ea typeface="+mn-ea"/>
              <a:cs typeface="+mn-cs"/>
            </a:rPr>
            <a:t>も、前年度</a:t>
          </a:r>
          <a:r>
            <a:rPr kumimoji="1" lang="en-US" altLang="ja-JP" sz="1100">
              <a:solidFill>
                <a:schemeClr val="dk1"/>
              </a:solidFill>
              <a:effectLst/>
              <a:latin typeface="+mn-lt"/>
              <a:ea typeface="+mn-ea"/>
              <a:cs typeface="+mn-cs"/>
            </a:rPr>
            <a:t>13.0</a:t>
          </a:r>
          <a:r>
            <a:rPr kumimoji="1" lang="ja-JP" altLang="en-US" sz="1100">
              <a:solidFill>
                <a:schemeClr val="dk1"/>
              </a:solidFill>
              <a:effectLst/>
              <a:latin typeface="+mn-lt"/>
              <a:ea typeface="+mn-ea"/>
              <a:cs typeface="+mn-cs"/>
            </a:rPr>
            <a:t>ポイント差だったものが</a:t>
          </a:r>
          <a:r>
            <a:rPr kumimoji="1" lang="en-US" altLang="ja-JP" sz="1100">
              <a:solidFill>
                <a:schemeClr val="dk1"/>
              </a:solidFill>
              <a:effectLst/>
              <a:latin typeface="+mn-lt"/>
              <a:ea typeface="+mn-ea"/>
              <a:cs typeface="+mn-cs"/>
            </a:rPr>
            <a:t>14.5</a:t>
          </a:r>
          <a:r>
            <a:rPr kumimoji="1" lang="ja-JP" altLang="en-US" sz="1100">
              <a:solidFill>
                <a:schemeClr val="dk1"/>
              </a:solidFill>
              <a:effectLst/>
              <a:latin typeface="+mn-lt"/>
              <a:ea typeface="+mn-ea"/>
              <a:cs typeface="+mn-cs"/>
            </a:rPr>
            <a:t>ポイントと</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ポイントの</a:t>
          </a:r>
          <a:r>
            <a:rPr kumimoji="1" lang="ja-JP" altLang="ja-JP" sz="1100">
              <a:solidFill>
                <a:schemeClr val="dk1"/>
              </a:solidFill>
              <a:effectLst/>
              <a:latin typeface="+mn-lt"/>
              <a:ea typeface="+mn-ea"/>
              <a:cs typeface="+mn-cs"/>
            </a:rPr>
            <a:t>差が拡大していることから、定員管理などの取り組みを通じて人件費の削減に努める。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161290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6763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161290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5963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96520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4401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96520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4401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26670</xdr:rowOff>
    </xdr:from>
    <xdr:to>
      <xdr:col>24</xdr:col>
      <xdr:colOff>76200</xdr:colOff>
      <xdr:row>39</xdr:row>
      <xdr:rowOff>128270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170197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110490</xdr:rowOff>
    </xdr:from>
    <xdr:to>
      <xdr:col>20</xdr:col>
      <xdr:colOff>38100</xdr:colOff>
      <xdr:row>39</xdr:row>
      <xdr:rowOff>40640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25417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71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45720</xdr:rowOff>
    </xdr:from>
    <xdr:to>
      <xdr:col>11</xdr:col>
      <xdr:colOff>60325</xdr:colOff>
      <xdr:row>37</xdr:row>
      <xdr:rowOff>147320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132097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47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物件費は需用費・役務費などの削減に努めており、類似団体平均を下回っている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、前年度比では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ポイントの増加が見られ、前年度類似団体平均比も</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ポイント差が縮小している。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電算化の進展に伴いクラウド環境の維持等に多額の経費が今後も見込まれることから</a:t>
          </a:r>
          <a:r>
            <a:rPr kumimoji="1" lang="ja-JP" altLang="ja-JP" sz="1100">
              <a:solidFill>
                <a:schemeClr val="dk1"/>
              </a:solidFill>
              <a:effectLst/>
              <a:latin typeface="+mn-lt"/>
              <a:ea typeface="+mn-ea"/>
              <a:cs typeface="+mn-cs"/>
            </a:rPr>
            <a:t>、引き続き節約・節減に努め、適正な水準を堅持していく。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88138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29479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17</xdr:row>
      <xdr:rowOff>33274</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4782800" y="2906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163576</xdr:rowOff>
    </xdr:from>
    <xdr:to>
      <xdr:col>73</xdr:col>
      <xdr:colOff>180975</xdr:colOff>
      <xdr:row>17</xdr:row>
      <xdr:rowOff>83566</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893800" y="29067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67564</xdr:rowOff>
    </xdr:from>
    <xdr:to>
      <xdr:col>69</xdr:col>
      <xdr:colOff>92075</xdr:colOff>
      <xdr:row>17</xdr:row>
      <xdr:rowOff>83566</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004800" y="281076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53865</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79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94251</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128541</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類似団体の平均値と同値</a:t>
          </a:r>
          <a:r>
            <a:rPr kumimoji="1" lang="ja-JP" altLang="en-US" sz="1100">
              <a:solidFill>
                <a:schemeClr val="dk1"/>
              </a:solidFill>
              <a:effectLst/>
              <a:latin typeface="+mn-lt"/>
              <a:ea typeface="+mn-ea"/>
              <a:cs typeface="+mn-cs"/>
            </a:rPr>
            <a:t>だった前年度から、本年度は</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ポイント下回っている。</a:t>
          </a:r>
          <a:r>
            <a:rPr kumimoji="1" lang="ja-JP" altLang="ja-JP" sz="1100">
              <a:solidFill>
                <a:schemeClr val="dk1"/>
              </a:solidFill>
              <a:effectLst/>
              <a:latin typeface="+mn-lt"/>
              <a:ea typeface="+mn-ea"/>
              <a:cs typeface="+mn-cs"/>
            </a:rPr>
            <a:t>急速に高齢化や人口減少が進む中、財政が逼迫することのないよう、引き続き適正化に努める。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37193</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flipV="1">
          <a:off x="3987800" y="94179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37193</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86178</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1320800" y="94016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ポイントの減少だったが、類似団体平均は前年度比</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ポイントの減少だったことから、類似団体</a:t>
          </a:r>
          <a:r>
            <a:rPr kumimoji="1" lang="ja-JP" altLang="ja-JP" sz="1100">
              <a:solidFill>
                <a:schemeClr val="dk1"/>
              </a:solidFill>
              <a:effectLst/>
              <a:latin typeface="+mn-lt"/>
              <a:ea typeface="+mn-ea"/>
              <a:cs typeface="+mn-cs"/>
            </a:rPr>
            <a:t>比は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ポイント差と</a:t>
          </a:r>
          <a:r>
            <a:rPr kumimoji="1" lang="ja-JP" altLang="en-US" sz="1100">
              <a:solidFill>
                <a:schemeClr val="dk1"/>
              </a:solidFill>
              <a:effectLst/>
              <a:latin typeface="+mn-lt"/>
              <a:ea typeface="+mn-ea"/>
              <a:cs typeface="+mn-cs"/>
            </a:rPr>
            <a:t>拡大している。</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ポイントの縮小となっている。</a:t>
          </a:r>
          <a:r>
            <a:rPr kumimoji="1" lang="ja-JP" altLang="en-US" sz="1100">
              <a:solidFill>
                <a:schemeClr val="dk1"/>
              </a:solidFill>
              <a:effectLst/>
              <a:latin typeface="+mn-lt"/>
              <a:ea typeface="+mn-ea"/>
              <a:cs typeface="+mn-cs"/>
            </a:rPr>
            <a:t>簡易水道事業等が公営企業会計法適化したことで</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しているが、類似団体平均の減少率を追えるほどに削減に向けて努める必要がある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138430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5671800" y="98577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66040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4782800" y="9911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81280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3893800" y="1001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59</xdr:row>
      <xdr:rowOff>39370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004800" y="100253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補助費等については、補助金・負担金・分担金について厳しく抑制することを基本としてきた</a:t>
          </a:r>
          <a:r>
            <a:rPr kumimoji="1" lang="ja-JP" altLang="en-US" sz="1100">
              <a:solidFill>
                <a:schemeClr val="dk1"/>
              </a:solidFill>
              <a:effectLst/>
              <a:latin typeface="+mn-lt"/>
              <a:ea typeface="+mn-ea"/>
              <a:cs typeface="+mn-cs"/>
            </a:rPr>
            <a:t>が、前年度比</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ポイントの上昇となっている。これは簡易水道事業等の公営企業会計法適化に伴い補助費が計上されたことが主因となる。</a:t>
          </a:r>
          <a:r>
            <a:rPr kumimoji="1" lang="ja-JP" altLang="ja-JP" sz="1100">
              <a:solidFill>
                <a:schemeClr val="dk1"/>
              </a:solidFill>
              <a:effectLst/>
              <a:latin typeface="+mn-lt"/>
              <a:ea typeface="+mn-ea"/>
              <a:cs typeface="+mn-cs"/>
            </a:rPr>
            <a:t>今後も必要性や効果などについて精査し、実効性の無いものについては廃止</a:t>
          </a:r>
          <a:r>
            <a:rPr kumimoji="1" lang="ja-JP" altLang="en-US" sz="1100">
              <a:solidFill>
                <a:schemeClr val="dk1"/>
              </a:solidFill>
              <a:effectLst/>
              <a:latin typeface="+mn-lt"/>
              <a:ea typeface="+mn-ea"/>
              <a:cs typeface="+mn-cs"/>
            </a:rPr>
            <a:t>等を検討する必要性がある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xmlns=""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xmlns=""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xmlns=""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35</xdr:row>
      <xdr:rowOff>110998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5671800" y="598830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xmlns=""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159004</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4782800" y="59563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127000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3893800" y="5919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90424</xdr:rowOff>
    </xdr:from>
    <xdr:to>
      <xdr:col>69</xdr:col>
      <xdr:colOff>92075</xdr:colOff>
      <xdr:row>34</xdr:row>
      <xdr:rowOff>99568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004800" y="5919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4" name="補助費等該当値テキスト">
          <a:extLst>
            <a:ext uri="{FF2B5EF4-FFF2-40B4-BE49-F238E27FC236}">
              <a16:creationId xmlns:a16="http://schemas.microsoft.com/office/drawing/2014/main" xmlns="" id="{00000000-0008-0000-0400-000044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108204</xdr:rowOff>
    </xdr:from>
    <xdr:to>
      <xdr:col>78</xdr:col>
      <xdr:colOff>120650</xdr:colOff>
      <xdr:row>35</xdr:row>
      <xdr:rowOff>38354</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48531</xdr:rowOff>
    </xdr:from>
    <xdr:ext cx="7366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公債費の償還ピークは過ぎ、類似団体の平均値を下回っている</a:t>
          </a:r>
          <a:r>
            <a:rPr kumimoji="1" lang="ja-JP" altLang="en-US" sz="1100">
              <a:solidFill>
                <a:schemeClr val="dk1"/>
              </a:solidFill>
              <a:effectLst/>
              <a:latin typeface="+mn-lt"/>
              <a:ea typeface="+mn-ea"/>
              <a:cs typeface="+mn-cs"/>
            </a:rPr>
            <a:t>が、前年度比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ポイントの上昇が見られる。今後は、</a:t>
          </a:r>
          <a:r>
            <a:rPr kumimoji="1" lang="ja-JP" altLang="ja-JP" sz="1100">
              <a:solidFill>
                <a:schemeClr val="dk1"/>
              </a:solidFill>
              <a:effectLst/>
              <a:latin typeface="+mn-lt"/>
              <a:ea typeface="+mn-ea"/>
              <a:cs typeface="+mn-cs"/>
            </a:rPr>
            <a:t>公共施設の大規模改修事業が控えているため、引き続き厳しい財政運営が予測される。地方債の新規発行をともなう事業については、効果や優先順を付けながら抑制に努める。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31750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987800" y="12867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62230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3098800" y="12867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62230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2209800" y="12882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88900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1320800" y="128828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149877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前年度比</a:t>
          </a:r>
          <a:r>
            <a:rPr kumimoji="1" lang="en-US" altLang="ja-JP" sz="1100">
              <a:latin typeface="+mn-ea"/>
              <a:ea typeface="+mn-ea"/>
            </a:rPr>
            <a:t>5.2</a:t>
          </a:r>
          <a:r>
            <a:rPr kumimoji="1" lang="ja-JP" altLang="en-US" sz="1100">
              <a:latin typeface="+mn-ea"/>
              <a:ea typeface="+mn-ea"/>
            </a:rPr>
            <a:t>ポイントと大きく上昇しており、主因としては全般的な人件費の増加及び住基システム機器更改等の影響で物件費が増加したことに伴い、類似団体平均とも</a:t>
          </a:r>
          <a:r>
            <a:rPr kumimoji="1" lang="en-US" altLang="ja-JP" sz="1100">
              <a:latin typeface="+mn-ea"/>
              <a:ea typeface="+mn-ea"/>
            </a:rPr>
            <a:t>8.2</a:t>
          </a:r>
          <a:r>
            <a:rPr kumimoji="1" lang="ja-JP" altLang="en-US" sz="1100">
              <a:latin typeface="+mn-ea"/>
              <a:ea typeface="+mn-ea"/>
            </a:rPr>
            <a:t>ポイント差に拡大している。</a:t>
          </a:r>
          <a:r>
            <a:rPr kumimoji="1" lang="ja-JP" altLang="ja-JP" sz="1100">
              <a:solidFill>
                <a:schemeClr val="dk1"/>
              </a:solidFill>
              <a:effectLst/>
              <a:latin typeface="+mn-lt"/>
              <a:ea typeface="+mn-ea"/>
              <a:cs typeface="+mn-cs"/>
            </a:rPr>
            <a:t>費用対効果、コスト意識の徹底を</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決算状況を把握</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、削減目標を達成できるよう努めていく。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xmlns=""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xmlns=""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xmlns=""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74749</xdr:rowOff>
    </xdr:from>
    <xdr:to>
      <xdr:col>82</xdr:col>
      <xdr:colOff>107950</xdr:colOff>
      <xdr:row>79</xdr:row>
      <xdr:rowOff>73116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5671800" y="13447849"/>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xmlns=""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74749</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4782800" y="13362939"/>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66584</xdr:rowOff>
    </xdr:from>
    <xdr:to>
      <xdr:col>73</xdr:col>
      <xdr:colOff>180975</xdr:colOff>
      <xdr:row>77</xdr:row>
      <xdr:rowOff>161289</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3893800" y="13268234"/>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66584</xdr:rowOff>
    </xdr:from>
    <xdr:to>
      <xdr:col>69</xdr:col>
      <xdr:colOff>92075</xdr:colOff>
      <xdr:row>77</xdr:row>
      <xdr:rowOff>158024</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flipV="1">
          <a:off x="13004800" y="132682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22316</xdr:rowOff>
    </xdr:from>
    <xdr:to>
      <xdr:col>82</xdr:col>
      <xdr:colOff>158750</xdr:colOff>
      <xdr:row>79</xdr:row>
      <xdr:rowOff>123916</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64592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165843</xdr:rowOff>
    </xdr:from>
    <xdr:ext cx="762000" cy="259045"/>
    <xdr:sp macro="" textlink="">
      <xdr:nvSpPr>
        <xdr:cNvPr id="447" name="公債費以外該当値テキスト">
          <a:extLst>
            <a:ext uri="{FF2B5EF4-FFF2-40B4-BE49-F238E27FC236}">
              <a16:creationId xmlns:a16="http://schemas.microsoft.com/office/drawing/2014/main" xmlns="" id="{00000000-0008-0000-0400-0000BF010000}"/>
            </a:ext>
          </a:extLst>
        </xdr:cNvPr>
        <xdr:cNvSpPr txBox="1"/>
      </xdr:nvSpPr>
      <xdr:spPr>
        <a:xfrm>
          <a:off x="165989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23949</xdr:rowOff>
    </xdr:from>
    <xdr:to>
      <xdr:col>78</xdr:col>
      <xdr:colOff>120650</xdr:colOff>
      <xdr:row>78</xdr:row>
      <xdr:rowOff>125549</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5621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110326</xdr:rowOff>
    </xdr:from>
    <xdr:ext cx="7366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5290800" y="13483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15784</xdr:rowOff>
    </xdr:from>
    <xdr:to>
      <xdr:col>69</xdr:col>
      <xdr:colOff>142875</xdr:colOff>
      <xdr:row>77</xdr:row>
      <xdr:rowOff>117384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3843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102161</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512800" y="1330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107224</xdr:rowOff>
    </xdr:from>
    <xdr:to>
      <xdr:col>65</xdr:col>
      <xdr:colOff>53975</xdr:colOff>
      <xdr:row>78</xdr:row>
      <xdr:rowOff>37374</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2954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22151</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26238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39486</xdr:rowOff>
    </xdr:from>
    <xdr:to>
      <xdr:col>29</xdr:col>
      <xdr:colOff>127000</xdr:colOff>
      <xdr:row>19</xdr:row>
      <xdr:rowOff>92118</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344661"/>
          <a:ext cx="647700" cy="52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92118</xdr:rowOff>
    </xdr:from>
    <xdr:to>
      <xdr:col>26</xdr:col>
      <xdr:colOff>50800</xdr:colOff>
      <xdr:row>19</xdr:row>
      <xdr:rowOff>111286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397293"/>
          <a:ext cx="698500" cy="19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111286</xdr:rowOff>
    </xdr:from>
    <xdr:to>
      <xdr:col>22</xdr:col>
      <xdr:colOff>114300</xdr:colOff>
      <xdr:row>19</xdr:row>
      <xdr:rowOff>157817</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416461"/>
          <a:ext cx="698500" cy="4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157817</xdr:rowOff>
    </xdr:from>
    <xdr:to>
      <xdr:col>18</xdr:col>
      <xdr:colOff>177800</xdr:colOff>
      <xdr:row>20</xdr:row>
      <xdr:rowOff>525</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462992"/>
          <a:ext cx="698500" cy="1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160136</xdr:rowOff>
    </xdr:from>
    <xdr:to>
      <xdr:col>29</xdr:col>
      <xdr:colOff>177800</xdr:colOff>
      <xdr:row>19</xdr:row>
      <xdr:rowOff>90286</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293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132213</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2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41318</xdr:rowOff>
    </xdr:from>
    <xdr:to>
      <xdr:col>26</xdr:col>
      <xdr:colOff>101600</xdr:colOff>
      <xdr:row>19</xdr:row>
      <xdr:rowOff>142918</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346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127695</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432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60486</xdr:rowOff>
    </xdr:from>
    <xdr:to>
      <xdr:col>22</xdr:col>
      <xdr:colOff>165100</xdr:colOff>
      <xdr:row>19</xdr:row>
      <xdr:rowOff>162086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36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146863</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45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107017</xdr:rowOff>
    </xdr:from>
    <xdr:to>
      <xdr:col>19</xdr:col>
      <xdr:colOff>38100</xdr:colOff>
      <xdr:row>20</xdr:row>
      <xdr:rowOff>37167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41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21944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49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121175</xdr:rowOff>
    </xdr:from>
    <xdr:to>
      <xdr:col>15</xdr:col>
      <xdr:colOff>101600</xdr:colOff>
      <xdr:row>20</xdr:row>
      <xdr:rowOff>51325</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426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36102</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51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16097</xdr:rowOff>
    </xdr:from>
    <xdr:to>
      <xdr:col>29</xdr:col>
      <xdr:colOff>127000</xdr:colOff>
      <xdr:row>36</xdr:row>
      <xdr:rowOff>32460</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003800" y="6969347"/>
          <a:ext cx="647700" cy="16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16097</xdr:rowOff>
    </xdr:from>
    <xdr:to>
      <xdr:col>26</xdr:col>
      <xdr:colOff>50800</xdr:colOff>
      <xdr:row>36</xdr:row>
      <xdr:rowOff>39098</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6969347"/>
          <a:ext cx="698500" cy="23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20523</xdr:rowOff>
    </xdr:from>
    <xdr:to>
      <xdr:col>22</xdr:col>
      <xdr:colOff>114300</xdr:colOff>
      <xdr:row>36</xdr:row>
      <xdr:rowOff>39098</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3606800" y="6973773"/>
          <a:ext cx="698500" cy="1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20523</xdr:rowOff>
    </xdr:from>
    <xdr:to>
      <xdr:col>18</xdr:col>
      <xdr:colOff>177800</xdr:colOff>
      <xdr:row>36</xdr:row>
      <xdr:rowOff>41280</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2908300" y="6973773"/>
          <a:ext cx="698500" cy="20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324560</xdr:rowOff>
    </xdr:from>
    <xdr:to>
      <xdr:col>29</xdr:col>
      <xdr:colOff>177800</xdr:colOff>
      <xdr:row>36</xdr:row>
      <xdr:rowOff>83260</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6934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296637</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90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308197</xdr:rowOff>
    </xdr:from>
    <xdr:to>
      <xdr:col>26</xdr:col>
      <xdr:colOff>101600</xdr:colOff>
      <xdr:row>36</xdr:row>
      <xdr:rowOff>66897</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691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51674</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7004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331198</xdr:rowOff>
    </xdr:from>
    <xdr:to>
      <xdr:col>22</xdr:col>
      <xdr:colOff>165100</xdr:colOff>
      <xdr:row>36</xdr:row>
      <xdr:rowOff>89898</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6941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74675</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702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312623</xdr:rowOff>
    </xdr:from>
    <xdr:to>
      <xdr:col>19</xdr:col>
      <xdr:colOff>38100</xdr:colOff>
      <xdr:row>36</xdr:row>
      <xdr:rowOff>71323</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692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56100</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700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333380</xdr:rowOff>
    </xdr:from>
    <xdr:to>
      <xdr:col>15</xdr:col>
      <xdr:colOff>101600</xdr:colOff>
      <xdr:row>36</xdr:row>
      <xdr:rowOff>92080</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6943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76857</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703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
2,090
42.28
2,886,634
2,690,101
69,186
1,652,456
1,541,445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xmlns=""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xmlns=""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xmlns=""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95090</xdr:rowOff>
    </xdr:from>
    <xdr:to>
      <xdr:col>24</xdr:col>
      <xdr:colOff>63500</xdr:colOff>
      <xdr:row>36</xdr:row>
      <xdr:rowOff>124619</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3797300" y="6267290"/>
          <a:ext cx="8382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xmlns=""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124619</xdr:rowOff>
    </xdr:from>
    <xdr:to>
      <xdr:col>19</xdr:col>
      <xdr:colOff>177800</xdr:colOff>
      <xdr:row>36</xdr:row>
      <xdr:rowOff>161477</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908300" y="6296819"/>
          <a:ext cx="889000" cy="3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161477</xdr:rowOff>
    </xdr:from>
    <xdr:to>
      <xdr:col>15</xdr:col>
      <xdr:colOff>50800</xdr:colOff>
      <xdr:row>37</xdr:row>
      <xdr:rowOff>38466</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019300" y="6333677"/>
          <a:ext cx="889000" cy="4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33192</xdr:rowOff>
    </xdr:from>
    <xdr:to>
      <xdr:col>10</xdr:col>
      <xdr:colOff>114300</xdr:colOff>
      <xdr:row>37</xdr:row>
      <xdr:rowOff>38466</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a:off x="1130300" y="6376842"/>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xmlns=""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44290</xdr:rowOff>
    </xdr:from>
    <xdr:to>
      <xdr:col>24</xdr:col>
      <xdr:colOff>114300</xdr:colOff>
      <xdr:row>36</xdr:row>
      <xdr:rowOff>145890</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4584700" y="62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67167</xdr:rowOff>
    </xdr:from>
    <xdr:ext cx="599010" cy="259045"/>
    <xdr:sp macro="" textlink="">
      <xdr:nvSpPr>
        <xdr:cNvPr id="82" name="人件費該当値テキスト">
          <a:extLst>
            <a:ext uri="{FF2B5EF4-FFF2-40B4-BE49-F238E27FC236}">
              <a16:creationId xmlns:a16="http://schemas.microsoft.com/office/drawing/2014/main" xmlns="" id="{00000000-0008-0000-0600-000052000000}"/>
            </a:ext>
          </a:extLst>
        </xdr:cNvPr>
        <xdr:cNvSpPr txBox="1"/>
      </xdr:nvSpPr>
      <xdr:spPr>
        <a:xfrm>
          <a:off x="4686300" y="606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73819</xdr:rowOff>
    </xdr:from>
    <xdr:to>
      <xdr:col>20</xdr:col>
      <xdr:colOff>38100</xdr:colOff>
      <xdr:row>37</xdr:row>
      <xdr:rowOff>3969</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3746500" y="62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20496</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3497795" y="602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110677</xdr:rowOff>
    </xdr:from>
    <xdr:to>
      <xdr:col>15</xdr:col>
      <xdr:colOff>101600</xdr:colOff>
      <xdr:row>37</xdr:row>
      <xdr:rowOff>40827</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2857500" y="62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57354</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608795" y="605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159116</xdr:rowOff>
    </xdr:from>
    <xdr:to>
      <xdr:col>10</xdr:col>
      <xdr:colOff>165100</xdr:colOff>
      <xdr:row>37</xdr:row>
      <xdr:rowOff>89266</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968500" y="633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105793</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1719795" y="610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153842</xdr:rowOff>
    </xdr:from>
    <xdr:to>
      <xdr:col>6</xdr:col>
      <xdr:colOff>38100</xdr:colOff>
      <xdr:row>37</xdr:row>
      <xdr:rowOff>83992</xdr:rowOff>
    </xdr:to>
    <xdr:sp macro="" textlink="">
      <xdr:nvSpPr>
        <xdr:cNvPr id="89" name="楕円 88">
          <a:extLst>
            <a:ext uri="{FF2B5EF4-FFF2-40B4-BE49-F238E27FC236}">
              <a16:creationId xmlns:a16="http://schemas.microsoft.com/office/drawing/2014/main" xmlns="" id="{00000000-0008-0000-0600-000059000000}"/>
            </a:ext>
          </a:extLst>
        </xdr:cNvPr>
        <xdr:cNvSpPr/>
      </xdr:nvSpPr>
      <xdr:spPr>
        <a:xfrm>
          <a:off x="1079500" y="632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100519</xdr:rowOff>
    </xdr:from>
    <xdr:ext cx="599010" cy="259045"/>
    <xdr:sp macro="" textlink="">
      <xdr:nvSpPr>
        <xdr:cNvPr id="90" name="テキスト ボックス 89">
          <a:extLst>
            <a:ext uri="{FF2B5EF4-FFF2-40B4-BE49-F238E27FC236}">
              <a16:creationId xmlns:a16="http://schemas.microsoft.com/office/drawing/2014/main" xmlns="" id="{00000000-0008-0000-0600-00005A000000}"/>
            </a:ext>
          </a:extLst>
        </xdr:cNvPr>
        <xdr:cNvSpPr txBox="1"/>
      </xdr:nvSpPr>
      <xdr:spPr>
        <a:xfrm>
          <a:off x="830795" y="610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111266</xdr:rowOff>
    </xdr:from>
    <xdr:to>
      <xdr:col>24</xdr:col>
      <xdr:colOff>63500</xdr:colOff>
      <xdr:row>57</xdr:row>
      <xdr:rowOff>130879</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3797300" y="9883916"/>
          <a:ext cx="838200" cy="1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111266</xdr:rowOff>
    </xdr:from>
    <xdr:to>
      <xdr:col>19</xdr:col>
      <xdr:colOff>177800</xdr:colOff>
      <xdr:row>57</xdr:row>
      <xdr:rowOff>123237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883916"/>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83758</xdr:rowOff>
    </xdr:from>
    <xdr:to>
      <xdr:col>15</xdr:col>
      <xdr:colOff>50800</xdr:colOff>
      <xdr:row>57</xdr:row>
      <xdr:rowOff>123237</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019300" y="9856408"/>
          <a:ext cx="889000" cy="3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83758</xdr:rowOff>
    </xdr:from>
    <xdr:to>
      <xdr:col>10</xdr:col>
      <xdr:colOff>114300</xdr:colOff>
      <xdr:row>58</xdr:row>
      <xdr:rowOff>17759</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856408"/>
          <a:ext cx="889000" cy="10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80079</xdr:rowOff>
    </xdr:from>
    <xdr:to>
      <xdr:col>24</xdr:col>
      <xdr:colOff>114300</xdr:colOff>
      <xdr:row>58</xdr:row>
      <xdr:rowOff>10229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8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166456</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76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60466</xdr:rowOff>
    </xdr:from>
    <xdr:to>
      <xdr:col>20</xdr:col>
      <xdr:colOff>38100</xdr:colOff>
      <xdr:row>57</xdr:row>
      <xdr:rowOff>162066</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153193</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992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72437</xdr:rowOff>
    </xdr:from>
    <xdr:to>
      <xdr:col>15</xdr:col>
      <xdr:colOff>101600</xdr:colOff>
      <xdr:row>58</xdr:row>
      <xdr:rowOff>2587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84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165164</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993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32958</xdr:rowOff>
    </xdr:from>
    <xdr:to>
      <xdr:col>10</xdr:col>
      <xdr:colOff>165100</xdr:colOff>
      <xdr:row>57</xdr:row>
      <xdr:rowOff>134558</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8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151085</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19795" y="958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138409</xdr:rowOff>
    </xdr:from>
    <xdr:to>
      <xdr:col>6</xdr:col>
      <xdr:colOff>38100</xdr:colOff>
      <xdr:row>58</xdr:row>
      <xdr:rowOff>68559</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91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59686</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30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77045</xdr:rowOff>
    </xdr:from>
    <xdr:to>
      <xdr:col>24</xdr:col>
      <xdr:colOff>63500</xdr:colOff>
      <xdr:row>78</xdr:row>
      <xdr:rowOff>81462</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3797300" y="13450145"/>
          <a:ext cx="838200" cy="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77045</xdr:rowOff>
    </xdr:from>
    <xdr:to>
      <xdr:col>19</xdr:col>
      <xdr:colOff>177800</xdr:colOff>
      <xdr:row>78</xdr:row>
      <xdr:rowOff>100738</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450145"/>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64701</xdr:rowOff>
    </xdr:from>
    <xdr:to>
      <xdr:col>15</xdr:col>
      <xdr:colOff>50800</xdr:colOff>
      <xdr:row>78</xdr:row>
      <xdr:rowOff>100738</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437801"/>
          <a:ext cx="889000" cy="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64701</xdr:rowOff>
    </xdr:from>
    <xdr:to>
      <xdr:col>10</xdr:col>
      <xdr:colOff>114300</xdr:colOff>
      <xdr:row>78</xdr:row>
      <xdr:rowOff>76794</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3437801"/>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30662</xdr:rowOff>
    </xdr:from>
    <xdr:to>
      <xdr:col>24</xdr:col>
      <xdr:colOff>114300</xdr:colOff>
      <xdr:row>78</xdr:row>
      <xdr:rowOff>132262</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40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117039</xdr:rowOff>
    </xdr:from>
    <xdr:ext cx="534377"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31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26245</xdr:rowOff>
    </xdr:from>
    <xdr:to>
      <xdr:col>20</xdr:col>
      <xdr:colOff>38100</xdr:colOff>
      <xdr:row>78</xdr:row>
      <xdr:rowOff>127845</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3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118972</xdr:rowOff>
    </xdr:from>
    <xdr:ext cx="534377"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30111" y="134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49938</xdr:rowOff>
    </xdr:from>
    <xdr:to>
      <xdr:col>15</xdr:col>
      <xdr:colOff>101600</xdr:colOff>
      <xdr:row>78</xdr:row>
      <xdr:rowOff>151538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4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142665</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5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13901</xdr:rowOff>
    </xdr:from>
    <xdr:to>
      <xdr:col>10</xdr:col>
      <xdr:colOff>165100</xdr:colOff>
      <xdr:row>78</xdr:row>
      <xdr:rowOff>115501</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3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106628</xdr:rowOff>
    </xdr:from>
    <xdr:ext cx="534377"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52111" y="134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25994</xdr:rowOff>
    </xdr:from>
    <xdr:to>
      <xdr:col>6</xdr:col>
      <xdr:colOff>38100</xdr:colOff>
      <xdr:row>78</xdr:row>
      <xdr:rowOff>127594</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3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118721</xdr:rowOff>
    </xdr:from>
    <xdr:ext cx="534377"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63111" y="134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1360</xdr:rowOff>
    </xdr:from>
    <xdr:to>
      <xdr:col>24</xdr:col>
      <xdr:colOff>63500</xdr:colOff>
      <xdr:row>96</xdr:row>
      <xdr:rowOff>82573</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3797300" y="16460560"/>
          <a:ext cx="838200" cy="8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1360</xdr:rowOff>
    </xdr:from>
    <xdr:to>
      <xdr:col>19</xdr:col>
      <xdr:colOff>177800</xdr:colOff>
      <xdr:row>96</xdr:row>
      <xdr:rowOff>21155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908300" y="16460560"/>
          <a:ext cx="889000" cy="1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17825</xdr:rowOff>
    </xdr:from>
    <xdr:to>
      <xdr:col>15</xdr:col>
      <xdr:colOff>50800</xdr:colOff>
      <xdr:row>96</xdr:row>
      <xdr:rowOff>21155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2019300" y="16477025"/>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17825</xdr:rowOff>
    </xdr:from>
    <xdr:to>
      <xdr:col>10</xdr:col>
      <xdr:colOff>114300</xdr:colOff>
      <xdr:row>96</xdr:row>
      <xdr:rowOff>134710</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477025"/>
          <a:ext cx="889000" cy="11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31773</xdr:rowOff>
    </xdr:from>
    <xdr:to>
      <xdr:col>24</xdr:col>
      <xdr:colOff>114300</xdr:colOff>
      <xdr:row>96</xdr:row>
      <xdr:rowOff>133373</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49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10200</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46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122010</xdr:rowOff>
    </xdr:from>
    <xdr:to>
      <xdr:col>20</xdr:col>
      <xdr:colOff>38100</xdr:colOff>
      <xdr:row>96</xdr:row>
      <xdr:rowOff>52160</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4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43287</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5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141805</xdr:rowOff>
    </xdr:from>
    <xdr:to>
      <xdr:col>15</xdr:col>
      <xdr:colOff>101600</xdr:colOff>
      <xdr:row>96</xdr:row>
      <xdr:rowOff>71955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4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63082</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652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138475</xdr:rowOff>
    </xdr:from>
    <xdr:to>
      <xdr:col>10</xdr:col>
      <xdr:colOff>165100</xdr:colOff>
      <xdr:row>96</xdr:row>
      <xdr:rowOff>68625</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4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59752</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83910</xdr:rowOff>
    </xdr:from>
    <xdr:to>
      <xdr:col>6</xdr:col>
      <xdr:colOff>38100</xdr:colOff>
      <xdr:row>97</xdr:row>
      <xdr:rowOff>14060</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5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5187</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6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95420</xdr:rowOff>
    </xdr:from>
    <xdr:to>
      <xdr:col>55</xdr:col>
      <xdr:colOff>0</xdr:colOff>
      <xdr:row>38</xdr:row>
      <xdr:rowOff>98191</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439070"/>
          <a:ext cx="838200" cy="17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98191</xdr:rowOff>
    </xdr:from>
    <xdr:to>
      <xdr:col>50</xdr:col>
      <xdr:colOff>114300</xdr:colOff>
      <xdr:row>38</xdr:row>
      <xdr:rowOff>132928</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613291"/>
          <a:ext cx="889000" cy="3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132928</xdr:rowOff>
    </xdr:from>
    <xdr:to>
      <xdr:col>45</xdr:col>
      <xdr:colOff>177800</xdr:colOff>
      <xdr:row>38</xdr:row>
      <xdr:rowOff>133314</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648028"/>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117180</xdr:rowOff>
    </xdr:from>
    <xdr:to>
      <xdr:col>41</xdr:col>
      <xdr:colOff>50800</xdr:colOff>
      <xdr:row>38</xdr:row>
      <xdr:rowOff>133314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6972300" y="6460830"/>
          <a:ext cx="889000" cy="18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44620</xdr:rowOff>
    </xdr:from>
    <xdr:to>
      <xdr:col>55</xdr:col>
      <xdr:colOff>50800</xdr:colOff>
      <xdr:row>37</xdr:row>
      <xdr:rowOff>146220</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3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23047</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36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47391</xdr:rowOff>
    </xdr:from>
    <xdr:to>
      <xdr:col>50</xdr:col>
      <xdr:colOff>165100</xdr:colOff>
      <xdr:row>38</xdr:row>
      <xdr:rowOff>148991</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5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140118</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65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82128</xdr:rowOff>
    </xdr:from>
    <xdr:to>
      <xdr:col>46</xdr:col>
      <xdr:colOff>38100</xdr:colOff>
      <xdr:row>39</xdr:row>
      <xdr:rowOff>12278</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59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3405</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83111" y="66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82514</xdr:rowOff>
    </xdr:from>
    <xdr:to>
      <xdr:col>41</xdr:col>
      <xdr:colOff>101600</xdr:colOff>
      <xdr:row>39</xdr:row>
      <xdr:rowOff>12664</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5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3791</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69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66380</xdr:rowOff>
    </xdr:from>
    <xdr:to>
      <xdr:col>36</xdr:col>
      <xdr:colOff>165100</xdr:colOff>
      <xdr:row>37</xdr:row>
      <xdr:rowOff>167980</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4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159107</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672795" y="650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55387</xdr:rowOff>
    </xdr:from>
    <xdr:to>
      <xdr:col>55</xdr:col>
      <xdr:colOff>0</xdr:colOff>
      <xdr:row>58</xdr:row>
      <xdr:rowOff>121322</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9639300" y="9999487"/>
          <a:ext cx="8382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74269</xdr:rowOff>
    </xdr:from>
    <xdr:to>
      <xdr:col>50</xdr:col>
      <xdr:colOff>114300</xdr:colOff>
      <xdr:row>58</xdr:row>
      <xdr:rowOff>121322</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8750300" y="10018369"/>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127245</xdr:rowOff>
    </xdr:from>
    <xdr:to>
      <xdr:col>45</xdr:col>
      <xdr:colOff>177800</xdr:colOff>
      <xdr:row>58</xdr:row>
      <xdr:rowOff>74269</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7861300" y="9728445"/>
          <a:ext cx="889000" cy="28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127245</xdr:rowOff>
    </xdr:from>
    <xdr:to>
      <xdr:col>41</xdr:col>
      <xdr:colOff>50800</xdr:colOff>
      <xdr:row>57</xdr:row>
      <xdr:rowOff>157507</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6972300" y="9728445"/>
          <a:ext cx="889000" cy="20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4587</xdr:rowOff>
    </xdr:from>
    <xdr:to>
      <xdr:col>55</xdr:col>
      <xdr:colOff>50800</xdr:colOff>
      <xdr:row>58</xdr:row>
      <xdr:rowOff>106187</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99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154464</xdr:rowOff>
    </xdr:from>
    <xdr:ext cx="599010" cy="25904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992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70522</xdr:rowOff>
    </xdr:from>
    <xdr:to>
      <xdr:col>50</xdr:col>
      <xdr:colOff>165100</xdr:colOff>
      <xdr:row>59</xdr:row>
      <xdr:rowOff>672</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1001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163249</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339795" y="1010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23469</xdr:rowOff>
    </xdr:from>
    <xdr:to>
      <xdr:col>46</xdr:col>
      <xdr:colOff>38100</xdr:colOff>
      <xdr:row>58</xdr:row>
      <xdr:rowOff>125069</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99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116196</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50795" y="1006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76445</xdr:rowOff>
    </xdr:from>
    <xdr:to>
      <xdr:col>41</xdr:col>
      <xdr:colOff>101600</xdr:colOff>
      <xdr:row>57</xdr:row>
      <xdr:rowOff>6595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96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23122</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61795" y="945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106707</xdr:rowOff>
    </xdr:from>
    <xdr:to>
      <xdr:col>36</xdr:col>
      <xdr:colOff>165100</xdr:colOff>
      <xdr:row>58</xdr:row>
      <xdr:rowOff>36857</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98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53384</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672795" y="965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166430</xdr:rowOff>
    </xdr:from>
    <xdr:to>
      <xdr:col>55</xdr:col>
      <xdr:colOff>0</xdr:colOff>
      <xdr:row>79</xdr:row>
      <xdr:rowOff>21709</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9639300" y="13539530"/>
          <a:ext cx="838200" cy="2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110434</xdr:rowOff>
    </xdr:from>
    <xdr:to>
      <xdr:col>50</xdr:col>
      <xdr:colOff>114300</xdr:colOff>
      <xdr:row>79</xdr:row>
      <xdr:rowOff>21709</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8750300" y="13483534"/>
          <a:ext cx="889000" cy="8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52443</xdr:rowOff>
    </xdr:from>
    <xdr:to>
      <xdr:col>45</xdr:col>
      <xdr:colOff>177800</xdr:colOff>
      <xdr:row>78</xdr:row>
      <xdr:rowOff>110434</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3082643"/>
          <a:ext cx="889000" cy="40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52443</xdr:rowOff>
    </xdr:from>
    <xdr:to>
      <xdr:col>41</xdr:col>
      <xdr:colOff>50800</xdr:colOff>
      <xdr:row>77</xdr:row>
      <xdr:rowOff>160195</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flipV="1">
          <a:off x="6972300" y="13082643"/>
          <a:ext cx="889000" cy="27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115630</xdr:rowOff>
    </xdr:from>
    <xdr:to>
      <xdr:col>55</xdr:col>
      <xdr:colOff>50800</xdr:colOff>
      <xdr:row>79</xdr:row>
      <xdr:rowOff>45780</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4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142359</xdr:rowOff>
    </xdr:from>
    <xdr:to>
      <xdr:col>50</xdr:col>
      <xdr:colOff>165100</xdr:colOff>
      <xdr:row>79</xdr:row>
      <xdr:rowOff>72509</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5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63636</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372111" y="1360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59634</xdr:rowOff>
    </xdr:from>
    <xdr:to>
      <xdr:col>46</xdr:col>
      <xdr:colOff>38100</xdr:colOff>
      <xdr:row>78</xdr:row>
      <xdr:rowOff>161234</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4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6311</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483111" y="132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1643</xdr:rowOff>
    </xdr:from>
    <xdr:to>
      <xdr:col>41</xdr:col>
      <xdr:colOff>101600</xdr:colOff>
      <xdr:row>76</xdr:row>
      <xdr:rowOff>103243</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03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119770</xdr:rowOff>
    </xdr:from>
    <xdr:ext cx="59901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61795" y="1280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109395</xdr:rowOff>
    </xdr:from>
    <xdr:to>
      <xdr:col>36</xdr:col>
      <xdr:colOff>165100</xdr:colOff>
      <xdr:row>78</xdr:row>
      <xdr:rowOff>39545</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3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56072</xdr:rowOff>
    </xdr:from>
    <xdr:ext cx="59901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672795" y="1308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6511</xdr:rowOff>
    </xdr:from>
    <xdr:to>
      <xdr:col>55</xdr:col>
      <xdr:colOff>0</xdr:colOff>
      <xdr:row>98</xdr:row>
      <xdr:rowOff>97439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9639300" y="16808611"/>
          <a:ext cx="838200" cy="9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97439</xdr:rowOff>
    </xdr:from>
    <xdr:to>
      <xdr:col>50</xdr:col>
      <xdr:colOff>114300</xdr:colOff>
      <xdr:row>98</xdr:row>
      <xdr:rowOff>102339</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6899539"/>
          <a:ext cx="889000" cy="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34671</xdr:rowOff>
    </xdr:from>
    <xdr:to>
      <xdr:col>45</xdr:col>
      <xdr:colOff>177800</xdr:colOff>
      <xdr:row>98</xdr:row>
      <xdr:rowOff>102339</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7861300" y="16836771"/>
          <a:ext cx="889000" cy="6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34671</xdr:rowOff>
    </xdr:from>
    <xdr:to>
      <xdr:col>41</xdr:col>
      <xdr:colOff>50800</xdr:colOff>
      <xdr:row>98</xdr:row>
      <xdr:rowOff>85279</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6972300" y="16836771"/>
          <a:ext cx="889000" cy="5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127161</xdr:rowOff>
    </xdr:from>
    <xdr:to>
      <xdr:col>55</xdr:col>
      <xdr:colOff>50800</xdr:colOff>
      <xdr:row>98</xdr:row>
      <xdr:rowOff>57311</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10426700" y="167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105588</xdr:rowOff>
    </xdr:from>
    <xdr:ext cx="599010" cy="259045"/>
    <xdr:sp macro="" textlink="">
      <xdr:nvSpPr>
        <xdr:cNvPr id="481" name="普通建設事業費 （ うち更新整備　）該当値テキスト">
          <a:extLst>
            <a:ext uri="{FF2B5EF4-FFF2-40B4-BE49-F238E27FC236}">
              <a16:creationId xmlns:a16="http://schemas.microsoft.com/office/drawing/2014/main" xmlns="" id="{00000000-0008-0000-0600-0000E1010000}"/>
            </a:ext>
          </a:extLst>
        </xdr:cNvPr>
        <xdr:cNvSpPr txBox="1"/>
      </xdr:nvSpPr>
      <xdr:spPr>
        <a:xfrm>
          <a:off x="10528300" y="1673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46639</xdr:rowOff>
    </xdr:from>
    <xdr:to>
      <xdr:col>50</xdr:col>
      <xdr:colOff>165100</xdr:colOff>
      <xdr:row>98</xdr:row>
      <xdr:rowOff>148239</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9588500" y="1684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139366</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372111" y="1694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51539</xdr:rowOff>
    </xdr:from>
    <xdr:to>
      <xdr:col>46</xdr:col>
      <xdr:colOff>38100</xdr:colOff>
      <xdr:row>98</xdr:row>
      <xdr:rowOff>153139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8699500" y="168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144266</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8483111" y="1694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155321</xdr:rowOff>
    </xdr:from>
    <xdr:to>
      <xdr:col>41</xdr:col>
      <xdr:colOff>101600</xdr:colOff>
      <xdr:row>98</xdr:row>
      <xdr:rowOff>85471</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7810500" y="167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76598</xdr:rowOff>
    </xdr:from>
    <xdr:ext cx="59901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561795" y="1687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34479</xdr:rowOff>
    </xdr:from>
    <xdr:to>
      <xdr:col>36</xdr:col>
      <xdr:colOff>165100</xdr:colOff>
      <xdr:row>98</xdr:row>
      <xdr:rowOff>136079</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6921500" y="1683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127206</xdr:rowOff>
    </xdr:from>
    <xdr:ext cx="599010"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672795" y="1692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xmlns=""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xmlns=""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xmlns=""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170249</xdr:rowOff>
    </xdr:from>
    <xdr:to>
      <xdr:col>85</xdr:col>
      <xdr:colOff>127000</xdr:colOff>
      <xdr:row>39</xdr:row>
      <xdr:rowOff>23490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5481300" y="6685349"/>
          <a:ext cx="838200" cy="2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xmlns=""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23490</xdr:rowOff>
    </xdr:from>
    <xdr:to>
      <xdr:col>81</xdr:col>
      <xdr:colOff>50800</xdr:colOff>
      <xdr:row>39</xdr:row>
      <xdr:rowOff>33131</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4592300" y="6710040"/>
          <a:ext cx="889000" cy="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31993</xdr:rowOff>
    </xdr:from>
    <xdr:to>
      <xdr:col>76</xdr:col>
      <xdr:colOff>114300</xdr:colOff>
      <xdr:row>39</xdr:row>
      <xdr:rowOff>33131</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3703300" y="6718543"/>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19309</xdr:rowOff>
    </xdr:from>
    <xdr:to>
      <xdr:col>71</xdr:col>
      <xdr:colOff>177800</xdr:colOff>
      <xdr:row>39</xdr:row>
      <xdr:rowOff>31993</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2814300" y="6705859"/>
          <a:ext cx="889000" cy="1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119449</xdr:rowOff>
    </xdr:from>
    <xdr:to>
      <xdr:col>85</xdr:col>
      <xdr:colOff>177800</xdr:colOff>
      <xdr:row>39</xdr:row>
      <xdr:rowOff>49599</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6268700" y="66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78826</xdr:rowOff>
    </xdr:from>
    <xdr:ext cx="534377" cy="259045"/>
    <xdr:sp macro="" textlink="">
      <xdr:nvSpPr>
        <xdr:cNvPr id="538" name="災害復旧事業費該当値テキスト">
          <a:extLst>
            <a:ext uri="{FF2B5EF4-FFF2-40B4-BE49-F238E27FC236}">
              <a16:creationId xmlns:a16="http://schemas.microsoft.com/office/drawing/2014/main" xmlns="" id="{00000000-0008-0000-0600-00001A020000}"/>
            </a:ext>
          </a:extLst>
        </xdr:cNvPr>
        <xdr:cNvSpPr txBox="1"/>
      </xdr:nvSpPr>
      <xdr:spPr>
        <a:xfrm>
          <a:off x="16370300" y="642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144140</xdr:rowOff>
    </xdr:from>
    <xdr:to>
      <xdr:col>81</xdr:col>
      <xdr:colOff>101600</xdr:colOff>
      <xdr:row>39</xdr:row>
      <xdr:rowOff>74290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5430500" y="66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65417</xdr:rowOff>
    </xdr:from>
    <xdr:ext cx="534377"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14111" y="67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153781</xdr:rowOff>
    </xdr:from>
    <xdr:to>
      <xdr:col>76</xdr:col>
      <xdr:colOff>165100</xdr:colOff>
      <xdr:row>39</xdr:row>
      <xdr:rowOff>83931</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4541500" y="66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75058</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4357428" y="676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152643</xdr:rowOff>
    </xdr:from>
    <xdr:to>
      <xdr:col>72</xdr:col>
      <xdr:colOff>38100</xdr:colOff>
      <xdr:row>39</xdr:row>
      <xdr:rowOff>82793</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3652500" y="666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73920</xdr:rowOff>
    </xdr:from>
    <xdr:ext cx="469744"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468428" y="676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139959</xdr:rowOff>
    </xdr:from>
    <xdr:to>
      <xdr:col>67</xdr:col>
      <xdr:colOff>101600</xdr:colOff>
      <xdr:row>39</xdr:row>
      <xdr:rowOff>70109</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2763500" y="66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61236</xdr:rowOff>
    </xdr:from>
    <xdr:ext cx="534377"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547111" y="67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xmlns=""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xmlns=""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xmlns=""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xmlns=""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xmlns=""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xmlns=""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xmlns=""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xmlns=""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xmlns=""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xmlns=""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xmlns=""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xmlns=""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xmlns=""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xmlns=""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xmlns=""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160351</xdr:rowOff>
    </xdr:from>
    <xdr:to>
      <xdr:col>85</xdr:col>
      <xdr:colOff>127000</xdr:colOff>
      <xdr:row>78</xdr:row>
      <xdr:rowOff>52943</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5481300" y="13362001"/>
          <a:ext cx="838200" cy="6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xmlns=""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140555</xdr:rowOff>
    </xdr:from>
    <xdr:to>
      <xdr:col>81</xdr:col>
      <xdr:colOff>50800</xdr:colOff>
      <xdr:row>77</xdr:row>
      <xdr:rowOff>160351</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4592300" y="12827855"/>
          <a:ext cx="889000" cy="53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140555</xdr:rowOff>
    </xdr:from>
    <xdr:to>
      <xdr:col>76</xdr:col>
      <xdr:colOff>114300</xdr:colOff>
      <xdr:row>78</xdr:row>
      <xdr:rowOff>38303</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3703300" y="12827855"/>
          <a:ext cx="889000" cy="58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31469</xdr:rowOff>
    </xdr:from>
    <xdr:to>
      <xdr:col>71</xdr:col>
      <xdr:colOff>177800</xdr:colOff>
      <xdr:row>78</xdr:row>
      <xdr:rowOff>38303</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a:off x="12814300" y="13404569"/>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xmlns=""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2143</xdr:rowOff>
    </xdr:from>
    <xdr:to>
      <xdr:col>85</xdr:col>
      <xdr:colOff>177800</xdr:colOff>
      <xdr:row>78</xdr:row>
      <xdr:rowOff>103743</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6268700" y="1337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88520</xdr:rowOff>
    </xdr:from>
    <xdr:ext cx="534377" cy="259045"/>
    <xdr:sp macro="" textlink="">
      <xdr:nvSpPr>
        <xdr:cNvPr id="654" name="公債費該当値テキスト">
          <a:extLst>
            <a:ext uri="{FF2B5EF4-FFF2-40B4-BE49-F238E27FC236}">
              <a16:creationId xmlns:a16="http://schemas.microsoft.com/office/drawing/2014/main" xmlns="" id="{00000000-0008-0000-0600-00008E020000}"/>
            </a:ext>
          </a:extLst>
        </xdr:cNvPr>
        <xdr:cNvSpPr txBox="1"/>
      </xdr:nvSpPr>
      <xdr:spPr>
        <a:xfrm>
          <a:off x="16370300" y="1329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109551</xdr:rowOff>
    </xdr:from>
    <xdr:to>
      <xdr:col>81</xdr:col>
      <xdr:colOff>101600</xdr:colOff>
      <xdr:row>78</xdr:row>
      <xdr:rowOff>39701</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5430500" y="133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30828</xdr:rowOff>
    </xdr:from>
    <xdr:ext cx="599010"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5181795" y="1340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89755</xdr:rowOff>
    </xdr:from>
    <xdr:to>
      <xdr:col>76</xdr:col>
      <xdr:colOff>165100</xdr:colOff>
      <xdr:row>75</xdr:row>
      <xdr:rowOff>19905</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4541500" y="127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36432</xdr:rowOff>
    </xdr:from>
    <xdr:ext cx="599010"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4292795" y="1255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158953</xdr:rowOff>
    </xdr:from>
    <xdr:to>
      <xdr:col>72</xdr:col>
      <xdr:colOff>38100</xdr:colOff>
      <xdr:row>78</xdr:row>
      <xdr:rowOff>89103</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3652500" y="133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80230</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3436111" y="134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152119</xdr:rowOff>
    </xdr:from>
    <xdr:to>
      <xdr:col>67</xdr:col>
      <xdr:colOff>101600</xdr:colOff>
      <xdr:row>78</xdr:row>
      <xdr:rowOff>82269</xdr:rowOff>
    </xdr:to>
    <xdr:sp macro="" textlink="">
      <xdr:nvSpPr>
        <xdr:cNvPr id="661" name="楕円 660">
          <a:extLst>
            <a:ext uri="{FF2B5EF4-FFF2-40B4-BE49-F238E27FC236}">
              <a16:creationId xmlns:a16="http://schemas.microsoft.com/office/drawing/2014/main" xmlns="" id="{00000000-0008-0000-0600-000095020000}"/>
            </a:ext>
          </a:extLst>
        </xdr:cNvPr>
        <xdr:cNvSpPr/>
      </xdr:nvSpPr>
      <xdr:spPr>
        <a:xfrm>
          <a:off x="12763500" y="1335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73396</xdr:rowOff>
    </xdr:from>
    <xdr:ext cx="534377"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547111" y="1344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xmlns=""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xmlns=""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xmlns=""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155231</xdr:rowOff>
    </xdr:from>
    <xdr:to>
      <xdr:col>85</xdr:col>
      <xdr:colOff>127000</xdr:colOff>
      <xdr:row>98</xdr:row>
      <xdr:rowOff>88303</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5481300" y="16785881"/>
          <a:ext cx="838200" cy="10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xmlns=""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49138</xdr:rowOff>
    </xdr:from>
    <xdr:to>
      <xdr:col>81</xdr:col>
      <xdr:colOff>50800</xdr:colOff>
      <xdr:row>97</xdr:row>
      <xdr:rowOff>155231</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a:off x="14592300" y="16679788"/>
          <a:ext cx="889000" cy="10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49138</xdr:rowOff>
    </xdr:from>
    <xdr:to>
      <xdr:col>76</xdr:col>
      <xdr:colOff>114300</xdr:colOff>
      <xdr:row>97</xdr:row>
      <xdr:rowOff>111291</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flipV="1">
          <a:off x="13703300" y="16679788"/>
          <a:ext cx="889000" cy="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111291</xdr:rowOff>
    </xdr:from>
    <xdr:to>
      <xdr:col>71</xdr:col>
      <xdr:colOff>177800</xdr:colOff>
      <xdr:row>98</xdr:row>
      <xdr:rowOff>5993</xdr:rowOff>
    </xdr:to>
    <xdr:cxnSp macro="">
      <xdr:nvCxnSpPr>
        <xdr:cNvPr id="698" name="直線コネクタ 697">
          <a:extLst>
            <a:ext uri="{FF2B5EF4-FFF2-40B4-BE49-F238E27FC236}">
              <a16:creationId xmlns:a16="http://schemas.microsoft.com/office/drawing/2014/main" xmlns="" id="{00000000-0008-0000-0600-0000BA020000}"/>
            </a:ext>
          </a:extLst>
        </xdr:cNvPr>
        <xdr:cNvCxnSpPr/>
      </xdr:nvCxnSpPr>
      <xdr:spPr>
        <a:xfrm flipV="1">
          <a:off x="12814300" y="16741941"/>
          <a:ext cx="889000" cy="6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37503</xdr:rowOff>
    </xdr:from>
    <xdr:to>
      <xdr:col>85</xdr:col>
      <xdr:colOff>177800</xdr:colOff>
      <xdr:row>98</xdr:row>
      <xdr:rowOff>139103</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6268700" y="168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9" name="積立金該当値テキスト">
          <a:extLst>
            <a:ext uri="{FF2B5EF4-FFF2-40B4-BE49-F238E27FC236}">
              <a16:creationId xmlns:a16="http://schemas.microsoft.com/office/drawing/2014/main" xmlns="" id="{00000000-0008-0000-0600-0000C5020000}"/>
            </a:ext>
          </a:extLst>
        </xdr:cNvPr>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104431</xdr:rowOff>
    </xdr:from>
    <xdr:to>
      <xdr:col>81</xdr:col>
      <xdr:colOff>101600</xdr:colOff>
      <xdr:row>98</xdr:row>
      <xdr:rowOff>34581</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5430500" y="167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51108</xdr:rowOff>
    </xdr:from>
    <xdr:ext cx="599010"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5181795" y="1651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169788</xdr:rowOff>
    </xdr:from>
    <xdr:to>
      <xdr:col>76</xdr:col>
      <xdr:colOff>165100</xdr:colOff>
      <xdr:row>97</xdr:row>
      <xdr:rowOff>99938</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4541500" y="166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116465</xdr:rowOff>
    </xdr:from>
    <xdr:ext cx="599010"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4292795" y="1640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60491</xdr:rowOff>
    </xdr:from>
    <xdr:to>
      <xdr:col>72</xdr:col>
      <xdr:colOff>38100</xdr:colOff>
      <xdr:row>97</xdr:row>
      <xdr:rowOff>162091</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3652500" y="166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7168</xdr:rowOff>
    </xdr:from>
    <xdr:ext cx="599010"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3403795" y="1646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126643</xdr:rowOff>
    </xdr:from>
    <xdr:to>
      <xdr:col>67</xdr:col>
      <xdr:colOff>101600</xdr:colOff>
      <xdr:row>98</xdr:row>
      <xdr:rowOff>56793</xdr:rowOff>
    </xdr:to>
    <xdr:sp macro="" textlink="">
      <xdr:nvSpPr>
        <xdr:cNvPr id="716" name="楕円 715">
          <a:extLst>
            <a:ext uri="{FF2B5EF4-FFF2-40B4-BE49-F238E27FC236}">
              <a16:creationId xmlns:a16="http://schemas.microsoft.com/office/drawing/2014/main" xmlns="" id="{00000000-0008-0000-0600-0000CC020000}"/>
            </a:ext>
          </a:extLst>
        </xdr:cNvPr>
        <xdr:cNvSpPr/>
      </xdr:nvSpPr>
      <xdr:spPr>
        <a:xfrm>
          <a:off x="12763500" y="167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73320</xdr:rowOff>
    </xdr:from>
    <xdr:ext cx="599010"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2514795" y="1653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xmlns=""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xmlns=""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xmlns=""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xmlns=""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xmlns=""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xmlns=""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xmlns=""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xmlns=""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xmlns=""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xmlns=""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xmlns=""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xmlns=""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xmlns=""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xmlns=""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xmlns=""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xmlns=""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xmlns=""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xmlns=""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xmlns=""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xmlns=""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xmlns=""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xmlns=""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xmlns=""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xmlns=""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xmlns=""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xmlns=""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xmlns=""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xmlns=""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100847</xdr:rowOff>
    </xdr:from>
    <xdr:to>
      <xdr:col>116</xdr:col>
      <xdr:colOff>63500</xdr:colOff>
      <xdr:row>76</xdr:row>
      <xdr:rowOff>105927</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21323300" y="12788147"/>
          <a:ext cx="838200" cy="34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xmlns=""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100847</xdr:rowOff>
    </xdr:from>
    <xdr:to>
      <xdr:col>111</xdr:col>
      <xdr:colOff>177800</xdr:colOff>
      <xdr:row>74</xdr:row>
      <xdr:rowOff>120959</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flipV="1">
          <a:off x="20434300" y="12788147"/>
          <a:ext cx="889000" cy="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120959</xdr:rowOff>
    </xdr:from>
    <xdr:to>
      <xdr:col>107</xdr:col>
      <xdr:colOff>50800</xdr:colOff>
      <xdr:row>74</xdr:row>
      <xdr:rowOff>166816</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flipV="1">
          <a:off x="19545300" y="12808259"/>
          <a:ext cx="889000" cy="4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xmlns=""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140167</xdr:rowOff>
    </xdr:from>
    <xdr:to>
      <xdr:col>102</xdr:col>
      <xdr:colOff>114300</xdr:colOff>
      <xdr:row>74</xdr:row>
      <xdr:rowOff>166816</xdr:rowOff>
    </xdr:to>
    <xdr:cxnSp macro="">
      <xdr:nvCxnSpPr>
        <xdr:cNvPr id="869" name="直線コネクタ 868">
          <a:extLst>
            <a:ext uri="{FF2B5EF4-FFF2-40B4-BE49-F238E27FC236}">
              <a16:creationId xmlns:a16="http://schemas.microsoft.com/office/drawing/2014/main" xmlns="" id="{00000000-0008-0000-0600-000065030000}"/>
            </a:ext>
          </a:extLst>
        </xdr:cNvPr>
        <xdr:cNvCxnSpPr/>
      </xdr:nvCxnSpPr>
      <xdr:spPr>
        <a:xfrm>
          <a:off x="18656300" y="12827467"/>
          <a:ext cx="889000" cy="2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xmlns=""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xmlns=""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55127</xdr:rowOff>
    </xdr:from>
    <xdr:to>
      <xdr:col>116</xdr:col>
      <xdr:colOff>114300</xdr:colOff>
      <xdr:row>76</xdr:row>
      <xdr:rowOff>156727</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2110700" y="130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33554</xdr:rowOff>
    </xdr:from>
    <xdr:ext cx="534377" cy="259045"/>
    <xdr:sp macro="" textlink="">
      <xdr:nvSpPr>
        <xdr:cNvPr id="880" name="繰出金該当値テキスト">
          <a:extLst>
            <a:ext uri="{FF2B5EF4-FFF2-40B4-BE49-F238E27FC236}">
              <a16:creationId xmlns:a16="http://schemas.microsoft.com/office/drawing/2014/main" xmlns="" id="{00000000-0008-0000-0600-000070030000}"/>
            </a:ext>
          </a:extLst>
        </xdr:cNvPr>
        <xdr:cNvSpPr txBox="1"/>
      </xdr:nvSpPr>
      <xdr:spPr>
        <a:xfrm>
          <a:off x="22212300" y="130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50047</xdr:rowOff>
    </xdr:from>
    <xdr:to>
      <xdr:col>112</xdr:col>
      <xdr:colOff>38100</xdr:colOff>
      <xdr:row>74</xdr:row>
      <xdr:rowOff>151647</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21272500" y="127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168174</xdr:rowOff>
    </xdr:from>
    <xdr:ext cx="599010"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21023795" y="1251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70159</xdr:rowOff>
    </xdr:from>
    <xdr:to>
      <xdr:col>107</xdr:col>
      <xdr:colOff>101600</xdr:colOff>
      <xdr:row>75</xdr:row>
      <xdr:rowOff>309</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20383500" y="127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16836</xdr:rowOff>
    </xdr:from>
    <xdr:ext cx="599010"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20134795" y="1253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116016</xdr:rowOff>
    </xdr:from>
    <xdr:to>
      <xdr:col>102</xdr:col>
      <xdr:colOff>165100</xdr:colOff>
      <xdr:row>75</xdr:row>
      <xdr:rowOff>46166</xdr:rowOff>
    </xdr:to>
    <xdr:sp macro="" textlink="">
      <xdr:nvSpPr>
        <xdr:cNvPr id="885" name="楕円 884">
          <a:extLst>
            <a:ext uri="{FF2B5EF4-FFF2-40B4-BE49-F238E27FC236}">
              <a16:creationId xmlns:a16="http://schemas.microsoft.com/office/drawing/2014/main" xmlns="" id="{00000000-0008-0000-0600-000075030000}"/>
            </a:ext>
          </a:extLst>
        </xdr:cNvPr>
        <xdr:cNvSpPr/>
      </xdr:nvSpPr>
      <xdr:spPr>
        <a:xfrm>
          <a:off x="19494500" y="128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62693</xdr:rowOff>
    </xdr:from>
    <xdr:ext cx="599010"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9245795" y="1257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89367</xdr:rowOff>
    </xdr:from>
    <xdr:to>
      <xdr:col>98</xdr:col>
      <xdr:colOff>38100</xdr:colOff>
      <xdr:row>75</xdr:row>
      <xdr:rowOff>19517</xdr:rowOff>
    </xdr:to>
    <xdr:sp macro="" textlink="">
      <xdr:nvSpPr>
        <xdr:cNvPr id="887" name="楕円 886">
          <a:extLst>
            <a:ext uri="{FF2B5EF4-FFF2-40B4-BE49-F238E27FC236}">
              <a16:creationId xmlns:a16="http://schemas.microsoft.com/office/drawing/2014/main" xmlns="" id="{00000000-0008-0000-0600-000077030000}"/>
            </a:ext>
          </a:extLst>
        </xdr:cNvPr>
        <xdr:cNvSpPr/>
      </xdr:nvSpPr>
      <xdr:spPr>
        <a:xfrm>
          <a:off x="18605500" y="1277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36044</xdr:rowOff>
    </xdr:from>
    <xdr:ext cx="599010"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356795" y="125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xmlns=""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xmlns=""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xmlns=""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xmlns=""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xmlns=""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xmlns=""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xmlns=""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xmlns=""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xmlns=""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xmlns=""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1,277,351</a:t>
          </a:r>
          <a:r>
            <a:rPr kumimoji="1" lang="ja-JP" altLang="ja-JP" sz="1100">
              <a:solidFill>
                <a:schemeClr val="dk1"/>
              </a:solidFill>
              <a:effectLst/>
              <a:latin typeface="+mn-lt"/>
              <a:ea typeface="+mn-ea"/>
              <a:cs typeface="+mn-cs"/>
            </a:rPr>
            <a:t>円となっており、多くの項目で類似団体平均を下回るか、平均値付近で推移してきている。</a:t>
          </a:r>
          <a:r>
            <a:rPr kumimoji="1" lang="ja-JP" altLang="en-US" sz="1100">
              <a:solidFill>
                <a:schemeClr val="dk1"/>
              </a:solidFill>
              <a:effectLst/>
              <a:latin typeface="+mn-lt"/>
              <a:ea typeface="+mn-ea"/>
              <a:cs typeface="+mn-cs"/>
            </a:rPr>
            <a:t>例年、平均を上回っていた</a:t>
          </a:r>
          <a:r>
            <a:rPr kumimoji="1" lang="ja-JP" altLang="ja-JP" sz="1100">
              <a:solidFill>
                <a:schemeClr val="dk1"/>
              </a:solidFill>
              <a:effectLst/>
              <a:latin typeface="+mn-lt"/>
              <a:ea typeface="+mn-ea"/>
              <a:cs typeface="+mn-cs"/>
            </a:rPr>
            <a:t>操出金は</a:t>
          </a:r>
          <a:r>
            <a:rPr kumimoji="1" lang="ja-JP" altLang="en-US" sz="1100">
              <a:solidFill>
                <a:schemeClr val="dk1"/>
              </a:solidFill>
              <a:effectLst/>
              <a:latin typeface="+mn-lt"/>
              <a:ea typeface="+mn-ea"/>
              <a:cs typeface="+mn-cs"/>
            </a:rPr>
            <a:t>簡易水道事業等の公営企業会計法適化に伴い減額となったことで平均値を下回った。しかし、例年通り人件費が類似団体平均を上回っていることから、引き続き給与適正化等により削減に取り組む必要がある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また、大雨や台風災害が重なったことで災害復旧費が類似団体平均値を上回っている。</a:t>
          </a:r>
          <a:r>
            <a:rPr kumimoji="1" lang="ja-JP" altLang="ja-JP" sz="1100">
              <a:solidFill>
                <a:schemeClr val="dk1"/>
              </a:solidFill>
              <a:effectLst/>
              <a:latin typeface="+mn-lt"/>
              <a:ea typeface="+mn-ea"/>
              <a:cs typeface="+mn-cs"/>
            </a:rPr>
            <a:t>今後、人口減少による収入</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と、施設の老朽化にともなう改修費の増が予想される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公営企業会計を含めた</a:t>
          </a:r>
          <a:r>
            <a:rPr kumimoji="1" lang="ja-JP" altLang="ja-JP" sz="1100">
              <a:solidFill>
                <a:schemeClr val="dk1"/>
              </a:solidFill>
              <a:effectLst/>
              <a:latin typeface="+mn-lt"/>
              <a:ea typeface="+mn-ea"/>
              <a:cs typeface="+mn-cs"/>
            </a:rPr>
            <a:t>特別会計</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経営改善に向けた取り組みを進め</a:t>
          </a:r>
          <a:r>
            <a:rPr kumimoji="1" lang="ja-JP" altLang="en-US" sz="1100">
              <a:solidFill>
                <a:schemeClr val="dk1"/>
              </a:solidFill>
              <a:effectLst/>
              <a:latin typeface="+mn-lt"/>
              <a:ea typeface="+mn-ea"/>
              <a:cs typeface="+mn-cs"/>
            </a:rPr>
            <a:t>、全会計を通じた健全化に努める必要がある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徳島県佐那河内村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2,106
2,090
42.28
2,886,634
2,690,101
69,186
1,652,456
1,541,445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18771</xdr:rowOff>
    </xdr:from>
    <xdr:to>
      <xdr:col>24</xdr:col>
      <xdr:colOff>63500</xdr:colOff>
      <xdr:row>37</xdr:row>
      <xdr:rowOff>31991</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3797300" y="6362421"/>
          <a:ext cx="8382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14903</xdr:rowOff>
    </xdr:from>
    <xdr:to>
      <xdr:col>19</xdr:col>
      <xdr:colOff>177800</xdr:colOff>
      <xdr:row>37</xdr:row>
      <xdr:rowOff>18771</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2908300" y="6358553"/>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14903</xdr:rowOff>
    </xdr:from>
    <xdr:to>
      <xdr:col>15</xdr:col>
      <xdr:colOff>50800</xdr:colOff>
      <xdr:row>37</xdr:row>
      <xdr:rowOff>22161</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358553"/>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22161</xdr:rowOff>
    </xdr:from>
    <xdr:to>
      <xdr:col>10</xdr:col>
      <xdr:colOff>114300</xdr:colOff>
      <xdr:row>37</xdr:row>
      <xdr:rowOff>26676</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365811"/>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152641</xdr:rowOff>
    </xdr:from>
    <xdr:to>
      <xdr:col>24</xdr:col>
      <xdr:colOff>114300</xdr:colOff>
      <xdr:row>37</xdr:row>
      <xdr:rowOff>82791</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3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131068</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139421</xdr:rowOff>
    </xdr:from>
    <xdr:to>
      <xdr:col>20</xdr:col>
      <xdr:colOff>38100</xdr:colOff>
      <xdr:row>37</xdr:row>
      <xdr:rowOff>69571</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3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86098</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08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135553</xdr:rowOff>
    </xdr:from>
    <xdr:to>
      <xdr:col>15</xdr:col>
      <xdr:colOff>101600</xdr:colOff>
      <xdr:row>37</xdr:row>
      <xdr:rowOff>65703</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3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82230</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0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142811</xdr:rowOff>
    </xdr:from>
    <xdr:to>
      <xdr:col>10</xdr:col>
      <xdr:colOff>165100</xdr:colOff>
      <xdr:row>37</xdr:row>
      <xdr:rowOff>72961</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89488</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09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147326</xdr:rowOff>
    </xdr:from>
    <xdr:to>
      <xdr:col>6</xdr:col>
      <xdr:colOff>38100</xdr:colOff>
      <xdr:row>37</xdr:row>
      <xdr:rowOff>77476</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3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94003</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0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xmlns=""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xmlns=""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xmlns=""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107123</xdr:rowOff>
    </xdr:from>
    <xdr:to>
      <xdr:col>24</xdr:col>
      <xdr:colOff>63500</xdr:colOff>
      <xdr:row>57</xdr:row>
      <xdr:rowOff>145869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3797300" y="9879773"/>
          <a:ext cx="838200" cy="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xmlns=""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66254</xdr:rowOff>
    </xdr:from>
    <xdr:to>
      <xdr:col>19</xdr:col>
      <xdr:colOff>177800</xdr:colOff>
      <xdr:row>57</xdr:row>
      <xdr:rowOff>107123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2908300" y="9838904"/>
          <a:ext cx="889000" cy="4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xmlns=""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73089</xdr:rowOff>
    </xdr:from>
    <xdr:to>
      <xdr:col>15</xdr:col>
      <xdr:colOff>50800</xdr:colOff>
      <xdr:row>57</xdr:row>
      <xdr:rowOff>66254</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019300" y="9674289"/>
          <a:ext cx="889000" cy="16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73089</xdr:rowOff>
    </xdr:from>
    <xdr:to>
      <xdr:col>10</xdr:col>
      <xdr:colOff>114300</xdr:colOff>
      <xdr:row>57</xdr:row>
      <xdr:rowOff>40615</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1130300" y="9674289"/>
          <a:ext cx="889000" cy="1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95069</xdr:rowOff>
    </xdr:from>
    <xdr:to>
      <xdr:col>24</xdr:col>
      <xdr:colOff>114300</xdr:colOff>
      <xdr:row>58</xdr:row>
      <xdr:rowOff>25219</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4584700" y="98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xmlns=""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56323</xdr:rowOff>
    </xdr:from>
    <xdr:to>
      <xdr:col>20</xdr:col>
      <xdr:colOff>38100</xdr:colOff>
      <xdr:row>57</xdr:row>
      <xdr:rowOff>157923</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3746500" y="982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3000</xdr:rowOff>
    </xdr:from>
    <xdr:ext cx="59901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497795" y="960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15454</xdr:rowOff>
    </xdr:from>
    <xdr:to>
      <xdr:col>15</xdr:col>
      <xdr:colOff>101600</xdr:colOff>
      <xdr:row>57</xdr:row>
      <xdr:rowOff>117054</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2857500" y="97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133581</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608795" y="956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22289</xdr:rowOff>
    </xdr:from>
    <xdr:to>
      <xdr:col>10</xdr:col>
      <xdr:colOff>165100</xdr:colOff>
      <xdr:row>56</xdr:row>
      <xdr:rowOff>123889</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968500" y="96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140416</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1719795" y="939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161265</xdr:rowOff>
    </xdr:from>
    <xdr:to>
      <xdr:col>6</xdr:col>
      <xdr:colOff>38100</xdr:colOff>
      <xdr:row>57</xdr:row>
      <xdr:rowOff>91415</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079500" y="97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107942</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830795" y="9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xmlns=""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xmlns=""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xmlns=""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102758</xdr:rowOff>
    </xdr:from>
    <xdr:to>
      <xdr:col>24</xdr:col>
      <xdr:colOff>63500</xdr:colOff>
      <xdr:row>77</xdr:row>
      <xdr:rowOff>31471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3797300" y="13132958"/>
          <a:ext cx="838200" cy="10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xmlns=""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31471</xdr:rowOff>
    </xdr:from>
    <xdr:to>
      <xdr:col>19</xdr:col>
      <xdr:colOff>177800</xdr:colOff>
      <xdr:row>77</xdr:row>
      <xdr:rowOff>78285</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908300" y="13233121"/>
          <a:ext cx="889000" cy="4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74039</xdr:rowOff>
    </xdr:from>
    <xdr:to>
      <xdr:col>15</xdr:col>
      <xdr:colOff>50800</xdr:colOff>
      <xdr:row>77</xdr:row>
      <xdr:rowOff>78285</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019300" y="13275689"/>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74039</xdr:rowOff>
    </xdr:from>
    <xdr:to>
      <xdr:col>10</xdr:col>
      <xdr:colOff>114300</xdr:colOff>
      <xdr:row>77</xdr:row>
      <xdr:rowOff>151760</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1130300" y="13275689"/>
          <a:ext cx="889000" cy="7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51958</xdr:rowOff>
    </xdr:from>
    <xdr:to>
      <xdr:col>24</xdr:col>
      <xdr:colOff>114300</xdr:colOff>
      <xdr:row>76</xdr:row>
      <xdr:rowOff>153558</xdr:rowOff>
    </xdr:to>
    <xdr:sp macro="" textlink="">
      <xdr:nvSpPr>
        <xdr:cNvPr id="194" name="楕円 193">
          <a:extLst>
            <a:ext uri="{FF2B5EF4-FFF2-40B4-BE49-F238E27FC236}">
              <a16:creationId xmlns:a16="http://schemas.microsoft.com/office/drawing/2014/main" xmlns="" id="{00000000-0008-0000-0700-0000C2000000}"/>
            </a:ext>
          </a:extLst>
        </xdr:cNvPr>
        <xdr:cNvSpPr/>
      </xdr:nvSpPr>
      <xdr:spPr>
        <a:xfrm>
          <a:off x="4584700" y="1308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30385</xdr:rowOff>
    </xdr:from>
    <xdr:ext cx="599010" cy="259045"/>
    <xdr:sp macro="" textlink="">
      <xdr:nvSpPr>
        <xdr:cNvPr id="195" name="民生費該当値テキスト">
          <a:extLst>
            <a:ext uri="{FF2B5EF4-FFF2-40B4-BE49-F238E27FC236}">
              <a16:creationId xmlns:a16="http://schemas.microsoft.com/office/drawing/2014/main" xmlns="" id="{00000000-0008-0000-0700-0000C3000000}"/>
            </a:ext>
          </a:extLst>
        </xdr:cNvPr>
        <xdr:cNvSpPr txBox="1"/>
      </xdr:nvSpPr>
      <xdr:spPr>
        <a:xfrm>
          <a:off x="4686300" y="1306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152121</xdr:rowOff>
    </xdr:from>
    <xdr:to>
      <xdr:col>20</xdr:col>
      <xdr:colOff>38100</xdr:colOff>
      <xdr:row>77</xdr:row>
      <xdr:rowOff>82271</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3746500" y="131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73398</xdr:rowOff>
    </xdr:from>
    <xdr:ext cx="59901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497795" y="132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27485</xdr:rowOff>
    </xdr:from>
    <xdr:to>
      <xdr:col>15</xdr:col>
      <xdr:colOff>101600</xdr:colOff>
      <xdr:row>77</xdr:row>
      <xdr:rowOff>129085</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2857500" y="1322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120212</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2608795" y="1332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23239</xdr:rowOff>
    </xdr:from>
    <xdr:to>
      <xdr:col>10</xdr:col>
      <xdr:colOff>165100</xdr:colOff>
      <xdr:row>77</xdr:row>
      <xdr:rowOff>124839</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1968500" y="132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115966</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1719795" y="1331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100960</xdr:rowOff>
    </xdr:from>
    <xdr:to>
      <xdr:col>6</xdr:col>
      <xdr:colOff>38100</xdr:colOff>
      <xdr:row>78</xdr:row>
      <xdr:rowOff>31110</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079500" y="133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22237</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830795" y="1339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xmlns=""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xmlns=""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160846</xdr:rowOff>
    </xdr:from>
    <xdr:to>
      <xdr:col>24</xdr:col>
      <xdr:colOff>63500</xdr:colOff>
      <xdr:row>98</xdr:row>
      <xdr:rowOff>3719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3797300" y="16791496"/>
          <a:ext cx="838200" cy="1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xmlns=""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150600</xdr:rowOff>
    </xdr:from>
    <xdr:to>
      <xdr:col>19</xdr:col>
      <xdr:colOff>177800</xdr:colOff>
      <xdr:row>97</xdr:row>
      <xdr:rowOff>160846</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2908300" y="16781250"/>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150600</xdr:rowOff>
    </xdr:from>
    <xdr:to>
      <xdr:col>15</xdr:col>
      <xdr:colOff>50800</xdr:colOff>
      <xdr:row>97</xdr:row>
      <xdr:rowOff>165796</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019300" y="16781250"/>
          <a:ext cx="889000" cy="1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165796</xdr:rowOff>
    </xdr:from>
    <xdr:to>
      <xdr:col>10</xdr:col>
      <xdr:colOff>114300</xdr:colOff>
      <xdr:row>98</xdr:row>
      <xdr:rowOff>45931</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1130300" y="16796446"/>
          <a:ext cx="889000" cy="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124369</xdr:rowOff>
    </xdr:from>
    <xdr:to>
      <xdr:col>24</xdr:col>
      <xdr:colOff>114300</xdr:colOff>
      <xdr:row>98</xdr:row>
      <xdr:rowOff>54519</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4584700" y="167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102796</xdr:rowOff>
    </xdr:from>
    <xdr:ext cx="599010" cy="259045"/>
    <xdr:sp macro="" textlink="">
      <xdr:nvSpPr>
        <xdr:cNvPr id="252" name="衛生費該当値テキスト">
          <a:extLst>
            <a:ext uri="{FF2B5EF4-FFF2-40B4-BE49-F238E27FC236}">
              <a16:creationId xmlns:a16="http://schemas.microsoft.com/office/drawing/2014/main" xmlns="" id="{00000000-0008-0000-0700-0000FC000000}"/>
            </a:ext>
          </a:extLst>
        </xdr:cNvPr>
        <xdr:cNvSpPr txBox="1"/>
      </xdr:nvSpPr>
      <xdr:spPr>
        <a:xfrm>
          <a:off x="4686300" y="1673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110046</xdr:rowOff>
    </xdr:from>
    <xdr:to>
      <xdr:col>20</xdr:col>
      <xdr:colOff>38100</xdr:colOff>
      <xdr:row>98</xdr:row>
      <xdr:rowOff>40196</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3746500" y="1674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31323</xdr:rowOff>
    </xdr:from>
    <xdr:ext cx="59901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497795" y="1683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99800</xdr:rowOff>
    </xdr:from>
    <xdr:to>
      <xdr:col>15</xdr:col>
      <xdr:colOff>101600</xdr:colOff>
      <xdr:row>98</xdr:row>
      <xdr:rowOff>29950</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2857500" y="167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21077</xdr:rowOff>
    </xdr:from>
    <xdr:ext cx="59901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608795" y="1682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114996</xdr:rowOff>
    </xdr:from>
    <xdr:to>
      <xdr:col>10</xdr:col>
      <xdr:colOff>165100</xdr:colOff>
      <xdr:row>98</xdr:row>
      <xdr:rowOff>45146</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968500" y="167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36273</xdr:rowOff>
    </xdr:from>
    <xdr:ext cx="59901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719795" y="1683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166581</xdr:rowOff>
    </xdr:from>
    <xdr:to>
      <xdr:col>6</xdr:col>
      <xdr:colOff>38100</xdr:colOff>
      <xdr:row>98</xdr:row>
      <xdr:rowOff>96731</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079500" y="16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87858</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863111" y="168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44880</xdr:rowOff>
    </xdr:from>
    <xdr:to>
      <xdr:col>55</xdr:col>
      <xdr:colOff>0</xdr:colOff>
      <xdr:row>58</xdr:row>
      <xdr:rowOff>121895</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9639300" y="9988980"/>
          <a:ext cx="838200" cy="7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44880</xdr:rowOff>
    </xdr:from>
    <xdr:to>
      <xdr:col>50</xdr:col>
      <xdr:colOff>114300</xdr:colOff>
      <xdr:row>58</xdr:row>
      <xdr:rowOff>68714</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8750300" y="9988980"/>
          <a:ext cx="889000" cy="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68714</xdr:rowOff>
    </xdr:from>
    <xdr:to>
      <xdr:col>45</xdr:col>
      <xdr:colOff>177800</xdr:colOff>
      <xdr:row>58</xdr:row>
      <xdr:rowOff>74487</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7861300" y="10012814"/>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74487</xdr:rowOff>
    </xdr:from>
    <xdr:to>
      <xdr:col>41</xdr:col>
      <xdr:colOff>50800</xdr:colOff>
      <xdr:row>58</xdr:row>
      <xdr:rowOff>76845</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6972300" y="10018587"/>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71095</xdr:rowOff>
    </xdr:from>
    <xdr:to>
      <xdr:col>55</xdr:col>
      <xdr:colOff>50800</xdr:colOff>
      <xdr:row>59</xdr:row>
      <xdr:rowOff>1245</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100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157472</xdr:rowOff>
    </xdr:from>
    <xdr:ext cx="534377"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93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165530</xdr:rowOff>
    </xdr:from>
    <xdr:to>
      <xdr:col>50</xdr:col>
      <xdr:colOff>165100</xdr:colOff>
      <xdr:row>58</xdr:row>
      <xdr:rowOff>95680</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9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86807</xdr:rowOff>
    </xdr:from>
    <xdr:ext cx="59901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39795" y="1003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17914</xdr:rowOff>
    </xdr:from>
    <xdr:to>
      <xdr:col>46</xdr:col>
      <xdr:colOff>38100</xdr:colOff>
      <xdr:row>58</xdr:row>
      <xdr:rowOff>119514</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9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110641</xdr:rowOff>
    </xdr:from>
    <xdr:ext cx="59901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50795" y="1005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23687</xdr:rowOff>
    </xdr:from>
    <xdr:to>
      <xdr:col>41</xdr:col>
      <xdr:colOff>101600</xdr:colOff>
      <xdr:row>58</xdr:row>
      <xdr:rowOff>125287</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9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116414</xdr:rowOff>
    </xdr:from>
    <xdr:ext cx="59901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61795" y="1006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26045</xdr:rowOff>
    </xdr:from>
    <xdr:to>
      <xdr:col>36</xdr:col>
      <xdr:colOff>165100</xdr:colOff>
      <xdr:row>58</xdr:row>
      <xdr:rowOff>127645</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97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118772</xdr:rowOff>
    </xdr:from>
    <xdr:ext cx="59901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672795" y="1006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76713</xdr:rowOff>
    </xdr:from>
    <xdr:to>
      <xdr:col>55</xdr:col>
      <xdr:colOff>0</xdr:colOff>
      <xdr:row>78</xdr:row>
      <xdr:rowOff>144698</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9639300" y="13449813"/>
          <a:ext cx="838200" cy="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144698</xdr:rowOff>
    </xdr:from>
    <xdr:to>
      <xdr:col>50</xdr:col>
      <xdr:colOff>114300</xdr:colOff>
      <xdr:row>78</xdr:row>
      <xdr:rowOff>159508</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8750300" y="13517798"/>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159508</xdr:rowOff>
    </xdr:from>
    <xdr:to>
      <xdr:col>45</xdr:col>
      <xdr:colOff>177800</xdr:colOff>
      <xdr:row>79</xdr:row>
      <xdr:rowOff>18183</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7861300" y="13532608"/>
          <a:ext cx="889000" cy="3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133500</xdr:rowOff>
    </xdr:from>
    <xdr:to>
      <xdr:col>41</xdr:col>
      <xdr:colOff>50800</xdr:colOff>
      <xdr:row>79</xdr:row>
      <xdr:rowOff>18183</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6972300" y="13506600"/>
          <a:ext cx="889000" cy="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25913</xdr:rowOff>
    </xdr:from>
    <xdr:to>
      <xdr:col>55</xdr:col>
      <xdr:colOff>50800</xdr:colOff>
      <xdr:row>78</xdr:row>
      <xdr:rowOff>127513</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3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4340</xdr:rowOff>
    </xdr:from>
    <xdr:ext cx="534377"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93898</xdr:rowOff>
    </xdr:from>
    <xdr:to>
      <xdr:col>50</xdr:col>
      <xdr:colOff>165100</xdr:colOff>
      <xdr:row>79</xdr:row>
      <xdr:rowOff>24048</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4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15175</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372111" y="135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108708</xdr:rowOff>
    </xdr:from>
    <xdr:to>
      <xdr:col>46</xdr:col>
      <xdr:colOff>38100</xdr:colOff>
      <xdr:row>79</xdr:row>
      <xdr:rowOff>38858</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348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29985</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483111" y="1357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138833</xdr:rowOff>
    </xdr:from>
    <xdr:to>
      <xdr:col>41</xdr:col>
      <xdr:colOff>101600</xdr:colOff>
      <xdr:row>79</xdr:row>
      <xdr:rowOff>68983</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351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60110</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60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82700</xdr:rowOff>
    </xdr:from>
    <xdr:to>
      <xdr:col>36</xdr:col>
      <xdr:colOff>165100</xdr:colOff>
      <xdr:row>79</xdr:row>
      <xdr:rowOff>12850</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4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3977</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05111" y="1354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xmlns=""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xmlns=""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xmlns=""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20501</xdr:rowOff>
    </xdr:from>
    <xdr:to>
      <xdr:col>55</xdr:col>
      <xdr:colOff>0</xdr:colOff>
      <xdr:row>98</xdr:row>
      <xdr:rowOff>107801</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9639300" y="16822601"/>
          <a:ext cx="838200" cy="8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xmlns=""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43255</xdr:rowOff>
    </xdr:from>
    <xdr:to>
      <xdr:col>50</xdr:col>
      <xdr:colOff>114300</xdr:colOff>
      <xdr:row>98</xdr:row>
      <xdr:rowOff>107801</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8750300" y="16845355"/>
          <a:ext cx="889000" cy="6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43255</xdr:rowOff>
    </xdr:from>
    <xdr:to>
      <xdr:col>45</xdr:col>
      <xdr:colOff>177800</xdr:colOff>
      <xdr:row>98</xdr:row>
      <xdr:rowOff>132669</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7861300" y="16845355"/>
          <a:ext cx="889000" cy="8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58195</xdr:rowOff>
    </xdr:from>
    <xdr:to>
      <xdr:col>41</xdr:col>
      <xdr:colOff>50800</xdr:colOff>
      <xdr:row>98</xdr:row>
      <xdr:rowOff>132669</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a:off x="6972300" y="16860295"/>
          <a:ext cx="889000" cy="7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141151</xdr:rowOff>
    </xdr:from>
    <xdr:to>
      <xdr:col>55</xdr:col>
      <xdr:colOff>50800</xdr:colOff>
      <xdr:row>98</xdr:row>
      <xdr:rowOff>71301</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10426700" y="167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119578</xdr:rowOff>
    </xdr:from>
    <xdr:ext cx="599010" cy="259045"/>
    <xdr:sp macro="" textlink="">
      <xdr:nvSpPr>
        <xdr:cNvPr id="482" name="土木費該当値テキスト">
          <a:extLst>
            <a:ext uri="{FF2B5EF4-FFF2-40B4-BE49-F238E27FC236}">
              <a16:creationId xmlns:a16="http://schemas.microsoft.com/office/drawing/2014/main" xmlns="" id="{00000000-0008-0000-0700-0000E2010000}"/>
            </a:ext>
          </a:extLst>
        </xdr:cNvPr>
        <xdr:cNvSpPr txBox="1"/>
      </xdr:nvSpPr>
      <xdr:spPr>
        <a:xfrm>
          <a:off x="10528300" y="1675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57001</xdr:rowOff>
    </xdr:from>
    <xdr:to>
      <xdr:col>50</xdr:col>
      <xdr:colOff>165100</xdr:colOff>
      <xdr:row>98</xdr:row>
      <xdr:rowOff>158601</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9588500" y="168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149728</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372111" y="169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163905</xdr:rowOff>
    </xdr:from>
    <xdr:to>
      <xdr:col>46</xdr:col>
      <xdr:colOff>38100</xdr:colOff>
      <xdr:row>98</xdr:row>
      <xdr:rowOff>94055</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8699500" y="167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85182</xdr:rowOff>
    </xdr:from>
    <xdr:ext cx="59901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450795" y="1688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81869</xdr:rowOff>
    </xdr:from>
    <xdr:to>
      <xdr:col>41</xdr:col>
      <xdr:colOff>101600</xdr:colOff>
      <xdr:row>99</xdr:row>
      <xdr:rowOff>12019</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7810500" y="168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3146</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7594111" y="169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7395</xdr:rowOff>
    </xdr:from>
    <xdr:to>
      <xdr:col>36</xdr:col>
      <xdr:colOff>165100</xdr:colOff>
      <xdr:row>98</xdr:row>
      <xdr:rowOff>108995</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6921500" y="168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100122</xdr:rowOff>
    </xdr:from>
    <xdr:ext cx="59901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672795" y="1690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xmlns=""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xmlns=""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104115</xdr:rowOff>
    </xdr:from>
    <xdr:to>
      <xdr:col>85</xdr:col>
      <xdr:colOff>127000</xdr:colOff>
      <xdr:row>38</xdr:row>
      <xdr:rowOff>131673</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5481300" y="6619215"/>
          <a:ext cx="838200" cy="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xmlns=""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57785</xdr:rowOff>
    </xdr:from>
    <xdr:to>
      <xdr:col>81</xdr:col>
      <xdr:colOff>50800</xdr:colOff>
      <xdr:row>38</xdr:row>
      <xdr:rowOff>131673</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4592300" y="6572885"/>
          <a:ext cx="889000" cy="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119023</xdr:rowOff>
    </xdr:from>
    <xdr:to>
      <xdr:col>76</xdr:col>
      <xdr:colOff>114300</xdr:colOff>
      <xdr:row>38</xdr:row>
      <xdr:rowOff>57785</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3703300" y="6462673"/>
          <a:ext cx="889000" cy="1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119023</xdr:rowOff>
    </xdr:from>
    <xdr:to>
      <xdr:col>71</xdr:col>
      <xdr:colOff>177800</xdr:colOff>
      <xdr:row>38</xdr:row>
      <xdr:rowOff>75623</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2814300" y="6462673"/>
          <a:ext cx="889000" cy="12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53315</xdr:rowOff>
    </xdr:from>
    <xdr:to>
      <xdr:col>85</xdr:col>
      <xdr:colOff>177800</xdr:colOff>
      <xdr:row>38</xdr:row>
      <xdr:rowOff>154915</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6268700" y="65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139692</xdr:rowOff>
    </xdr:from>
    <xdr:ext cx="534377" cy="259045"/>
    <xdr:sp macro="" textlink="">
      <xdr:nvSpPr>
        <xdr:cNvPr id="539" name="消防費該当値テキスト">
          <a:extLst>
            <a:ext uri="{FF2B5EF4-FFF2-40B4-BE49-F238E27FC236}">
              <a16:creationId xmlns:a16="http://schemas.microsoft.com/office/drawing/2014/main" xmlns="" id="{00000000-0008-0000-0700-00001B020000}"/>
            </a:ext>
          </a:extLst>
        </xdr:cNvPr>
        <xdr:cNvSpPr txBox="1"/>
      </xdr:nvSpPr>
      <xdr:spPr>
        <a:xfrm>
          <a:off x="16370300" y="64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80873</xdr:rowOff>
    </xdr:from>
    <xdr:to>
      <xdr:col>81</xdr:col>
      <xdr:colOff>101600</xdr:colOff>
      <xdr:row>39</xdr:row>
      <xdr:rowOff>11023</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5430500" y="6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2150</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14111" y="66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6985</xdr:rowOff>
    </xdr:from>
    <xdr:to>
      <xdr:col>76</xdr:col>
      <xdr:colOff>165100</xdr:colOff>
      <xdr:row>38</xdr:row>
      <xdr:rowOff>108585</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4541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99712</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325111" y="66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68223</xdr:rowOff>
    </xdr:from>
    <xdr:to>
      <xdr:col>72</xdr:col>
      <xdr:colOff>38100</xdr:colOff>
      <xdr:row>37</xdr:row>
      <xdr:rowOff>169823</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3652500" y="64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14900</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36111" y="61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24823</xdr:rowOff>
    </xdr:from>
    <xdr:to>
      <xdr:col>67</xdr:col>
      <xdr:colOff>101600</xdr:colOff>
      <xdr:row>38</xdr:row>
      <xdr:rowOff>126423</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2763500" y="65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117550</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47111" y="66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xmlns=""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xmlns=""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xmlns=""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82361</xdr:rowOff>
    </xdr:from>
    <xdr:to>
      <xdr:col>85</xdr:col>
      <xdr:colOff>127000</xdr:colOff>
      <xdr:row>58</xdr:row>
      <xdr:rowOff>144759</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5481300" y="10026461"/>
          <a:ext cx="838200" cy="6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xmlns=""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144759</xdr:rowOff>
    </xdr:from>
    <xdr:to>
      <xdr:col>81</xdr:col>
      <xdr:colOff>50800</xdr:colOff>
      <xdr:row>58</xdr:row>
      <xdr:rowOff>152242</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4592300" y="10088859"/>
          <a:ext cx="889000" cy="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152242</xdr:rowOff>
    </xdr:from>
    <xdr:to>
      <xdr:col>76</xdr:col>
      <xdr:colOff>114300</xdr:colOff>
      <xdr:row>58</xdr:row>
      <xdr:rowOff>156697</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3703300" y="10096342"/>
          <a:ext cx="889000" cy="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130450</xdr:rowOff>
    </xdr:from>
    <xdr:to>
      <xdr:col>71</xdr:col>
      <xdr:colOff>177800</xdr:colOff>
      <xdr:row>58</xdr:row>
      <xdr:rowOff>156697</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2814300" y="10074550"/>
          <a:ext cx="889000" cy="2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31561</xdr:rowOff>
    </xdr:from>
    <xdr:to>
      <xdr:col>85</xdr:col>
      <xdr:colOff>177800</xdr:colOff>
      <xdr:row>58</xdr:row>
      <xdr:rowOff>133161</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6268700" y="99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117938</xdr:rowOff>
    </xdr:from>
    <xdr:ext cx="599010" cy="259045"/>
    <xdr:sp macro="" textlink="">
      <xdr:nvSpPr>
        <xdr:cNvPr id="598" name="教育費該当値テキスト">
          <a:extLst>
            <a:ext uri="{FF2B5EF4-FFF2-40B4-BE49-F238E27FC236}">
              <a16:creationId xmlns:a16="http://schemas.microsoft.com/office/drawing/2014/main" xmlns="" id="{00000000-0008-0000-0700-000056020000}"/>
            </a:ext>
          </a:extLst>
        </xdr:cNvPr>
        <xdr:cNvSpPr txBox="1"/>
      </xdr:nvSpPr>
      <xdr:spPr>
        <a:xfrm>
          <a:off x="16370300" y="989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93959</xdr:rowOff>
    </xdr:from>
    <xdr:to>
      <xdr:col>81</xdr:col>
      <xdr:colOff>101600</xdr:colOff>
      <xdr:row>59</xdr:row>
      <xdr:rowOff>24109</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5430500" y="1003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15236</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14111" y="1013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101442</xdr:rowOff>
    </xdr:from>
    <xdr:to>
      <xdr:col>76</xdr:col>
      <xdr:colOff>165100</xdr:colOff>
      <xdr:row>59</xdr:row>
      <xdr:rowOff>31592</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4541500" y="100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22719</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325111" y="101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105897</xdr:rowOff>
    </xdr:from>
    <xdr:to>
      <xdr:col>72</xdr:col>
      <xdr:colOff>38100</xdr:colOff>
      <xdr:row>59</xdr:row>
      <xdr:rowOff>36047</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3652500" y="1004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27174</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436111" y="1014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79650</xdr:rowOff>
    </xdr:from>
    <xdr:to>
      <xdr:col>67</xdr:col>
      <xdr:colOff>101600</xdr:colOff>
      <xdr:row>59</xdr:row>
      <xdr:rowOff>9800</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2763500" y="1002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927</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547111" y="1011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170249</xdr:rowOff>
    </xdr:from>
    <xdr:to>
      <xdr:col>85</xdr:col>
      <xdr:colOff>127000</xdr:colOff>
      <xdr:row>79</xdr:row>
      <xdr:rowOff>23490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5481300" y="13543349"/>
          <a:ext cx="838200" cy="2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23490</xdr:rowOff>
    </xdr:from>
    <xdr:to>
      <xdr:col>81</xdr:col>
      <xdr:colOff>50800</xdr:colOff>
      <xdr:row>79</xdr:row>
      <xdr:rowOff>33130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4592300" y="13568040"/>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31992</xdr:rowOff>
    </xdr:from>
    <xdr:to>
      <xdr:col>76</xdr:col>
      <xdr:colOff>114300</xdr:colOff>
      <xdr:row>79</xdr:row>
      <xdr:rowOff>33130</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3703300" y="13576542"/>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19309</xdr:rowOff>
    </xdr:from>
    <xdr:to>
      <xdr:col>71</xdr:col>
      <xdr:colOff>177800</xdr:colOff>
      <xdr:row>79</xdr:row>
      <xdr:rowOff>31992</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3563859"/>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119449</xdr:rowOff>
    </xdr:from>
    <xdr:to>
      <xdr:col>85</xdr:col>
      <xdr:colOff>177800</xdr:colOff>
      <xdr:row>79</xdr:row>
      <xdr:rowOff>49599</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49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78826</xdr:rowOff>
    </xdr:from>
    <xdr:ext cx="534377"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28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144140</xdr:rowOff>
    </xdr:from>
    <xdr:to>
      <xdr:col>81</xdr:col>
      <xdr:colOff>101600</xdr:colOff>
      <xdr:row>79</xdr:row>
      <xdr:rowOff>74290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5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65417</xdr:rowOff>
    </xdr:from>
    <xdr:ext cx="534377"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14111" y="1360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153780</xdr:rowOff>
    </xdr:from>
    <xdr:to>
      <xdr:col>76</xdr:col>
      <xdr:colOff>165100</xdr:colOff>
      <xdr:row>79</xdr:row>
      <xdr:rowOff>83930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5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75057</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357428" y="136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152642</xdr:rowOff>
    </xdr:from>
    <xdr:to>
      <xdr:col>72</xdr:col>
      <xdr:colOff>38100</xdr:colOff>
      <xdr:row>79</xdr:row>
      <xdr:rowOff>82792</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5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73919</xdr:rowOff>
    </xdr:from>
    <xdr:ext cx="469744"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468428" y="1361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139959</xdr:rowOff>
    </xdr:from>
    <xdr:to>
      <xdr:col>67</xdr:col>
      <xdr:colOff>101600</xdr:colOff>
      <xdr:row>79</xdr:row>
      <xdr:rowOff>70109</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5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61236</xdr:rowOff>
    </xdr:from>
    <xdr:ext cx="534377"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547111" y="136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xmlns=""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xmlns=""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xmlns=""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160351</xdr:rowOff>
    </xdr:from>
    <xdr:to>
      <xdr:col>85</xdr:col>
      <xdr:colOff>127000</xdr:colOff>
      <xdr:row>98</xdr:row>
      <xdr:rowOff>52943</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5481300" y="16791001"/>
          <a:ext cx="838200" cy="6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xmlns=""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140556</xdr:rowOff>
    </xdr:from>
    <xdr:to>
      <xdr:col>81</xdr:col>
      <xdr:colOff>50800</xdr:colOff>
      <xdr:row>97</xdr:row>
      <xdr:rowOff>160351</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4592300" y="16256856"/>
          <a:ext cx="889000" cy="5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140556</xdr:rowOff>
    </xdr:from>
    <xdr:to>
      <xdr:col>76</xdr:col>
      <xdr:colOff>114300</xdr:colOff>
      <xdr:row>98</xdr:row>
      <xdr:rowOff>38303</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3703300" y="16256856"/>
          <a:ext cx="889000" cy="58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31469</xdr:rowOff>
    </xdr:from>
    <xdr:to>
      <xdr:col>71</xdr:col>
      <xdr:colOff>177800</xdr:colOff>
      <xdr:row>98</xdr:row>
      <xdr:rowOff>38303</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2814300" y="16833569"/>
          <a:ext cx="889000" cy="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2143</xdr:rowOff>
    </xdr:from>
    <xdr:to>
      <xdr:col>85</xdr:col>
      <xdr:colOff>177800</xdr:colOff>
      <xdr:row>98</xdr:row>
      <xdr:rowOff>103743</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6268700" y="1680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88520</xdr:rowOff>
    </xdr:from>
    <xdr:ext cx="534377" cy="259045"/>
    <xdr:sp macro="" textlink="">
      <xdr:nvSpPr>
        <xdr:cNvPr id="712" name="公債費該当値テキスト">
          <a:extLst>
            <a:ext uri="{FF2B5EF4-FFF2-40B4-BE49-F238E27FC236}">
              <a16:creationId xmlns:a16="http://schemas.microsoft.com/office/drawing/2014/main" xmlns="" id="{00000000-0008-0000-0700-0000C8020000}"/>
            </a:ext>
          </a:extLst>
        </xdr:cNvPr>
        <xdr:cNvSpPr txBox="1"/>
      </xdr:nvSpPr>
      <xdr:spPr>
        <a:xfrm>
          <a:off x="16370300" y="1671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109551</xdr:rowOff>
    </xdr:from>
    <xdr:to>
      <xdr:col>81</xdr:col>
      <xdr:colOff>101600</xdr:colOff>
      <xdr:row>98</xdr:row>
      <xdr:rowOff>39701</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5430500" y="167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30828</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181795" y="1683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89756</xdr:rowOff>
    </xdr:from>
    <xdr:to>
      <xdr:col>76</xdr:col>
      <xdr:colOff>165100</xdr:colOff>
      <xdr:row>95</xdr:row>
      <xdr:rowOff>19906</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4541500" y="1620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36433</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292795" y="1598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158953</xdr:rowOff>
    </xdr:from>
    <xdr:to>
      <xdr:col>72</xdr:col>
      <xdr:colOff>38100</xdr:colOff>
      <xdr:row>98</xdr:row>
      <xdr:rowOff>89103</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3652500" y="167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80230</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36111" y="168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152119</xdr:rowOff>
    </xdr:from>
    <xdr:to>
      <xdr:col>67</xdr:col>
      <xdr:colOff>101600</xdr:colOff>
      <xdr:row>98</xdr:row>
      <xdr:rowOff>82269</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2763500" y="167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73396</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687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xmlns=""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xmlns=""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xmlns=""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xmlns=""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xmlns=""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xmlns=""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xmlns=""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xmlns=""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xmlns=""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xmlns=""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多くの項目で類似団体平均を下回</a:t>
          </a:r>
          <a:r>
            <a:rPr kumimoji="1" lang="ja-JP" altLang="en-US" sz="1100">
              <a:solidFill>
                <a:schemeClr val="dk1"/>
              </a:solidFill>
              <a:effectLst/>
              <a:latin typeface="+mn-lt"/>
              <a:ea typeface="+mn-ea"/>
              <a:cs typeface="+mn-cs"/>
            </a:rPr>
            <a:t>る形で</a:t>
          </a:r>
          <a:r>
            <a:rPr kumimoji="1" lang="ja-JP" altLang="ja-JP" sz="1100">
              <a:solidFill>
                <a:schemeClr val="dk1"/>
              </a:solidFill>
              <a:effectLst/>
              <a:latin typeface="+mn-lt"/>
              <a:ea typeface="+mn-ea"/>
              <a:cs typeface="+mn-cs"/>
            </a:rPr>
            <a:t>推移してきている。</a:t>
          </a:r>
          <a:r>
            <a:rPr kumimoji="1" lang="ja-JP" altLang="en-US" sz="1100">
              <a:solidFill>
                <a:schemeClr val="dk1"/>
              </a:solidFill>
              <a:effectLst/>
              <a:latin typeface="+mn-lt"/>
              <a:ea typeface="+mn-ea"/>
              <a:cs typeface="+mn-cs"/>
            </a:rPr>
            <a:t>災害復旧費が</a:t>
          </a:r>
          <a:r>
            <a:rPr kumimoji="1" lang="ja-JP" altLang="ja-JP" sz="1100">
              <a:solidFill>
                <a:schemeClr val="dk1"/>
              </a:solidFill>
              <a:effectLst/>
              <a:latin typeface="+mn-lt"/>
              <a:ea typeface="+mn-ea"/>
              <a:cs typeface="+mn-cs"/>
            </a:rPr>
            <a:t>類似団体平均を上回って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前年度が台風被害による１件だったのに対し、本年度が豪雨及び台風被害の２件が発生したことによる増額である。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今後は各目的別で公共施設の改修事業が予定される他、</a:t>
          </a:r>
          <a:r>
            <a:rPr kumimoji="1" lang="ja-JP" altLang="en-US" sz="1100">
              <a:solidFill>
                <a:schemeClr val="dk1"/>
              </a:solidFill>
              <a:effectLst/>
              <a:latin typeface="+mn-lt"/>
              <a:ea typeface="+mn-ea"/>
              <a:cs typeface="+mn-cs"/>
            </a:rPr>
            <a:t>漸次進捗する人件費の増額や</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に伴うシステム構築及び保守料の増額等も見込まれることから</a:t>
          </a:r>
          <a:r>
            <a:rPr kumimoji="1" lang="ja-JP" altLang="ja-JP" sz="1100">
              <a:solidFill>
                <a:schemeClr val="dk1"/>
              </a:solidFill>
              <a:effectLst/>
              <a:latin typeface="+mn-lt"/>
              <a:ea typeface="+mn-ea"/>
              <a:cs typeface="+mn-cs"/>
            </a:rPr>
            <a:t>、事業の効果を見極めて無駄のない予算の執行に努める。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財政調整基金は、ほぼ横ばいで推移している。実質収支額では、</a:t>
          </a:r>
          <a:r>
            <a:rPr kumimoji="1" lang="ja-JP" altLang="en-US" sz="1100">
              <a:solidFill>
                <a:schemeClr val="dk1"/>
              </a:solidFill>
              <a:effectLst/>
              <a:latin typeface="+mn-lt"/>
              <a:ea typeface="+mn-ea"/>
              <a:cs typeface="+mn-cs"/>
            </a:rPr>
            <a:t>繰上償還のための減債基金繰入金とふるさと納税事業に係る応援基金繰入金の減額が影響して減少している</a:t>
          </a:r>
          <a:r>
            <a:rPr kumimoji="1" lang="ja-JP" altLang="ja-JP" sz="1100">
              <a:solidFill>
                <a:schemeClr val="dk1"/>
              </a:solidFill>
              <a:effectLst/>
              <a:latin typeface="+mn-lt"/>
              <a:ea typeface="+mn-ea"/>
              <a:cs typeface="+mn-cs"/>
            </a:rPr>
            <a:t>。実質単年度収支については、令和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年度において、庁舎建設事業に係る地方債の繰上償還を行ったために令和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年度に大きく減少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、また、例年繰上げ償還を実施する臨時財政対策債の償還額の減少も要因となった。</a:t>
          </a:r>
          <a:endParaRPr lang="ja-JP" altLang="ja-JP" sz="1400">
            <a:effectLst/>
          </a:endParaRPr>
        </a:p>
        <a:p>
          <a:r>
            <a:rPr kumimoji="1" lang="ja-JP" altLang="ja-JP" sz="1100">
              <a:solidFill>
                <a:schemeClr val="dk1"/>
              </a:solidFill>
              <a:effectLst/>
              <a:latin typeface="+mn-lt"/>
              <a:ea typeface="+mn-ea"/>
              <a:cs typeface="+mn-cs"/>
            </a:rPr>
            <a:t>大規模事業に係る地方債の繰上償還が終了したが、事務事業の見直しや行政の効率化・合理化、財源確保を推進し、</a:t>
          </a:r>
          <a:r>
            <a:rPr kumimoji="1" lang="ja-JP" altLang="en-US" sz="1100">
              <a:solidFill>
                <a:schemeClr val="dk1"/>
              </a:solidFill>
              <a:effectLst/>
              <a:latin typeface="+mn-lt"/>
              <a:ea typeface="+mn-ea"/>
              <a:cs typeface="+mn-cs"/>
            </a:rPr>
            <a:t>計画的な地方債の償還計画を実施しながら</a:t>
          </a:r>
          <a:r>
            <a:rPr kumimoji="1" lang="ja-JP" altLang="ja-JP" sz="1100">
              <a:solidFill>
                <a:schemeClr val="dk1"/>
              </a:solidFill>
              <a:effectLst/>
              <a:latin typeface="+mn-lt"/>
              <a:ea typeface="+mn-ea"/>
              <a:cs typeface="+mn-cs"/>
            </a:rPr>
            <a:t>今後の安定的な財政運営に努める。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徳島県佐那河内村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全ての会計において赤字額はない。連結実質赤字比率は▲</a:t>
          </a:r>
          <a:r>
            <a:rPr kumimoji="1" lang="en-US" altLang="ja-JP" sz="1100">
              <a:solidFill>
                <a:schemeClr val="dk1"/>
              </a:solidFill>
              <a:effectLst/>
              <a:latin typeface="+mn-lt"/>
              <a:ea typeface="+mn-ea"/>
              <a:cs typeface="+mn-cs"/>
            </a:rPr>
            <a:t>10.23</a:t>
          </a:r>
          <a:r>
            <a:rPr kumimoji="1" lang="ja-JP" altLang="ja-JP" sz="1100">
              <a:solidFill>
                <a:schemeClr val="dk1"/>
              </a:solidFill>
              <a:effectLst/>
              <a:latin typeface="+mn-lt"/>
              <a:ea typeface="+mn-ea"/>
              <a:cs typeface="+mn-cs"/>
            </a:rPr>
            <a:t>であり健全</a:t>
          </a:r>
          <a:r>
            <a:rPr kumimoji="1" lang="ja-JP" altLang="en-US" sz="1100">
              <a:solidFill>
                <a:schemeClr val="dk1"/>
              </a:solidFill>
              <a:effectLst/>
              <a:latin typeface="+mn-lt"/>
              <a:ea typeface="+mn-ea"/>
              <a:cs typeface="+mn-cs"/>
            </a:rPr>
            <a:t>といえる</a:t>
          </a:r>
          <a:r>
            <a:rPr kumimoji="1" lang="ja-JP" altLang="ja-JP" sz="1100">
              <a:solidFill>
                <a:schemeClr val="dk1"/>
              </a:solidFill>
              <a:effectLst/>
              <a:latin typeface="+mn-lt"/>
              <a:ea typeface="+mn-ea"/>
              <a:cs typeface="+mn-cs"/>
            </a:rPr>
            <a:t>。しかし、</a:t>
          </a:r>
          <a:r>
            <a:rPr kumimoji="1" lang="ja-JP" altLang="en-US" sz="1100">
              <a:solidFill>
                <a:schemeClr val="dk1"/>
              </a:solidFill>
              <a:effectLst/>
              <a:latin typeface="+mn-lt"/>
              <a:ea typeface="+mn-ea"/>
              <a:cs typeface="+mn-cs"/>
            </a:rPr>
            <a:t>公営企業会計法適化した簡易水道事業及び農業集落排水事業において改善が見られるものの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介護保険事業特別会計が給付費事業の負担の増大傾向から比率縮減が続いている。宅地造成事業については事業実施の状況に応じて増減する。一般会計のみならず各特別会計等においては、</a:t>
          </a:r>
          <a:r>
            <a:rPr kumimoji="1" lang="ja-JP" altLang="ja-JP" sz="1100">
              <a:solidFill>
                <a:schemeClr val="dk1"/>
              </a:solidFill>
              <a:effectLst/>
              <a:latin typeface="+mn-lt"/>
              <a:ea typeface="+mn-ea"/>
              <a:cs typeface="+mn-cs"/>
            </a:rPr>
            <a:t>引き続き事業の精査を十分に行い無駄のない財政運用に努める。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2886634</v>
      </c>
      <c r="BO4" s="371"/>
      <c r="BP4" s="371"/>
      <c r="BQ4" s="371"/>
      <c r="BR4" s="371"/>
      <c r="BS4" s="371"/>
      <c r="BT4" s="371"/>
      <c r="BU4" s="372"/>
      <c r="BV4" s="370">
        <v>2942126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4.2</v>
      </c>
      <c r="CU4" s="377"/>
      <c r="CV4" s="377"/>
      <c r="CW4" s="377"/>
      <c r="CX4" s="377"/>
      <c r="CY4" s="377"/>
      <c r="CZ4" s="377"/>
      <c r="DA4" s="378"/>
      <c r="DB4" s="376">
        <v>6.2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2690101</v>
      </c>
      <c r="BO5" s="408"/>
      <c r="BP5" s="408"/>
      <c r="BQ5" s="408"/>
      <c r="BR5" s="408"/>
      <c r="BS5" s="408"/>
      <c r="BT5" s="408"/>
      <c r="BU5" s="409"/>
      <c r="BV5" s="407">
        <v>2778378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85.6</v>
      </c>
      <c r="CU5" s="405"/>
      <c r="CV5" s="405"/>
      <c r="CW5" s="405"/>
      <c r="CX5" s="405"/>
      <c r="CY5" s="405"/>
      <c r="CZ5" s="405"/>
      <c r="DA5" s="406"/>
      <c r="DB5" s="404">
        <v>79.8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196533</v>
      </c>
      <c r="BO6" s="408"/>
      <c r="BP6" s="408"/>
      <c r="BQ6" s="408"/>
      <c r="BR6" s="408"/>
      <c r="BS6" s="408"/>
      <c r="BT6" s="408"/>
      <c r="BU6" s="409"/>
      <c r="BV6" s="407">
        <v>163748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85.8</v>
      </c>
      <c r="CU6" s="445"/>
      <c r="CV6" s="445"/>
      <c r="CW6" s="445"/>
      <c r="CX6" s="445"/>
      <c r="CY6" s="445"/>
      <c r="CZ6" s="445"/>
      <c r="DA6" s="446"/>
      <c r="DB6" s="444">
        <v>80.099999999999994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127347</v>
      </c>
      <c r="BO7" s="408"/>
      <c r="BP7" s="408"/>
      <c r="BQ7" s="408"/>
      <c r="BR7" s="408"/>
      <c r="BS7" s="408"/>
      <c r="BT7" s="408"/>
      <c r="BU7" s="409"/>
      <c r="BV7" s="407">
        <v>64676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1652456</v>
      </c>
      <c r="CU7" s="408"/>
      <c r="CV7" s="408"/>
      <c r="CW7" s="408"/>
      <c r="CX7" s="408"/>
      <c r="CY7" s="408"/>
      <c r="CZ7" s="408"/>
      <c r="DA7" s="409"/>
      <c r="DB7" s="407">
        <v>1608110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69186</v>
      </c>
      <c r="BO8" s="408"/>
      <c r="BP8" s="408"/>
      <c r="BQ8" s="408"/>
      <c r="BR8" s="408"/>
      <c r="BS8" s="408"/>
      <c r="BT8" s="408"/>
      <c r="BU8" s="409"/>
      <c r="BV8" s="407">
        <v>99072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0.15</v>
      </c>
      <c r="CU8" s="448"/>
      <c r="CV8" s="448"/>
      <c r="CW8" s="448"/>
      <c r="CX8" s="448"/>
      <c r="CY8" s="448"/>
      <c r="CZ8" s="448"/>
      <c r="DA8" s="449"/>
      <c r="DB8" s="447">
        <v>0.15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2058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-29886</v>
      </c>
      <c r="BO9" s="408"/>
      <c r="BP9" s="408"/>
      <c r="BQ9" s="408"/>
      <c r="BR9" s="408"/>
      <c r="BS9" s="408"/>
      <c r="BT9" s="408"/>
      <c r="BU9" s="409"/>
      <c r="BV9" s="407">
        <v>-76333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11.8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2289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706</v>
      </c>
      <c r="BO10" s="408"/>
      <c r="BP10" s="408"/>
      <c r="BQ10" s="408"/>
      <c r="BR10" s="408"/>
      <c r="BS10" s="408"/>
      <c r="BT10" s="408"/>
      <c r="BU10" s="409"/>
      <c r="BV10" s="407">
        <v>704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14594</v>
      </c>
      <c r="BO11" s="408"/>
      <c r="BP11" s="408"/>
      <c r="BQ11" s="408"/>
      <c r="BR11" s="408"/>
      <c r="BS11" s="408"/>
      <c r="BT11" s="408"/>
      <c r="BU11" s="409"/>
      <c r="BV11" s="407">
        <v>103428</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2106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2090</v>
      </c>
      <c r="S13" s="492"/>
      <c r="T13" s="492"/>
      <c r="U13" s="492"/>
      <c r="V13" s="493"/>
      <c r="W13" s="423" t="s">
        <v>131</v>
      </c>
      <c r="X13" s="424"/>
      <c r="Y13" s="424"/>
      <c r="Z13" s="424"/>
      <c r="AA13" s="424"/>
      <c r="AB13" s="414"/>
      <c r="AC13" s="458">
        <v>490</v>
      </c>
      <c r="AD13" s="459"/>
      <c r="AE13" s="459"/>
      <c r="AF13" s="459"/>
      <c r="AG13" s="501"/>
      <c r="AH13" s="458">
        <v>542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-14586</v>
      </c>
      <c r="BO13" s="408"/>
      <c r="BP13" s="408"/>
      <c r="BQ13" s="408"/>
      <c r="BR13" s="408"/>
      <c r="BS13" s="408"/>
      <c r="BT13" s="408"/>
      <c r="BU13" s="409"/>
      <c r="BV13" s="407">
        <v>27799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v>
      </c>
      <c r="CU13" s="405"/>
      <c r="CV13" s="405"/>
      <c r="CW13" s="405"/>
      <c r="CX13" s="405"/>
      <c r="CY13" s="405"/>
      <c r="CZ13" s="405"/>
      <c r="DA13" s="406"/>
      <c r="DB13" s="404">
        <v>1.5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2141</v>
      </c>
      <c r="S14" s="492"/>
      <c r="T14" s="492"/>
      <c r="U14" s="492"/>
      <c r="V14" s="493"/>
      <c r="W14" s="397"/>
      <c r="X14" s="398"/>
      <c r="Y14" s="398"/>
      <c r="Z14" s="398"/>
      <c r="AA14" s="398"/>
      <c r="AB14" s="387"/>
      <c r="AC14" s="494">
        <v>39.799999999999997</v>
      </c>
      <c r="AD14" s="495"/>
      <c r="AE14" s="495"/>
      <c r="AF14" s="495"/>
      <c r="AG14" s="496"/>
      <c r="AH14" s="494">
        <v>40.4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2129</v>
      </c>
      <c r="S15" s="492"/>
      <c r="T15" s="492"/>
      <c r="U15" s="492"/>
      <c r="V15" s="493"/>
      <c r="W15" s="423" t="s">
        <v>137</v>
      </c>
      <c r="X15" s="424"/>
      <c r="Y15" s="424"/>
      <c r="Z15" s="424"/>
      <c r="AA15" s="424"/>
      <c r="AB15" s="414"/>
      <c r="AC15" s="458">
        <v>225</v>
      </c>
      <c r="AD15" s="459"/>
      <c r="AE15" s="459"/>
      <c r="AF15" s="459"/>
      <c r="AG15" s="501"/>
      <c r="AH15" s="458">
        <v>246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246105</v>
      </c>
      <c r="BO15" s="371"/>
      <c r="BP15" s="371"/>
      <c r="BQ15" s="371"/>
      <c r="BR15" s="371"/>
      <c r="BS15" s="371"/>
      <c r="BT15" s="371"/>
      <c r="BU15" s="372"/>
      <c r="BV15" s="370">
        <v>237014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18.3</v>
      </c>
      <c r="AD16" s="495"/>
      <c r="AE16" s="495"/>
      <c r="AF16" s="495"/>
      <c r="AG16" s="496"/>
      <c r="AH16" s="494">
        <v>18.399999999999999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1605215</v>
      </c>
      <c r="BO16" s="408"/>
      <c r="BP16" s="408"/>
      <c r="BQ16" s="408"/>
      <c r="BR16" s="408"/>
      <c r="BS16" s="408"/>
      <c r="BT16" s="408"/>
      <c r="BU16" s="409"/>
      <c r="BV16" s="407">
        <v>1555019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516</v>
      </c>
      <c r="AD17" s="459"/>
      <c r="AE17" s="459"/>
      <c r="AF17" s="459"/>
      <c r="AG17" s="501"/>
      <c r="AH17" s="458">
        <v>552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295685</v>
      </c>
      <c r="BO17" s="408"/>
      <c r="BP17" s="408"/>
      <c r="BQ17" s="408"/>
      <c r="BR17" s="408"/>
      <c r="BS17" s="408"/>
      <c r="BT17" s="408"/>
      <c r="BU17" s="409"/>
      <c r="BV17" s="407">
        <v>284186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42.28</v>
      </c>
      <c r="M18" s="531"/>
      <c r="N18" s="531"/>
      <c r="O18" s="531"/>
      <c r="P18" s="531"/>
      <c r="Q18" s="531"/>
      <c r="R18" s="532"/>
      <c r="S18" s="532"/>
      <c r="T18" s="532"/>
      <c r="U18" s="532"/>
      <c r="V18" s="533"/>
      <c r="W18" s="425"/>
      <c r="X18" s="426"/>
      <c r="Y18" s="426"/>
      <c r="Z18" s="426"/>
      <c r="AA18" s="426"/>
      <c r="AB18" s="417"/>
      <c r="AC18" s="534">
        <v>41.9</v>
      </c>
      <c r="AD18" s="535"/>
      <c r="AE18" s="535"/>
      <c r="AF18" s="535"/>
      <c r="AG18" s="536"/>
      <c r="AH18" s="534">
        <v>41.2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1420315</v>
      </c>
      <c r="BO18" s="408"/>
      <c r="BP18" s="408"/>
      <c r="BQ18" s="408"/>
      <c r="BR18" s="408"/>
      <c r="BS18" s="408"/>
      <c r="BT18" s="408"/>
      <c r="BU18" s="409"/>
      <c r="BV18" s="407">
        <v>1292924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2074169</v>
      </c>
      <c r="BO19" s="408"/>
      <c r="BP19" s="408"/>
      <c r="BQ19" s="408"/>
      <c r="BR19" s="408"/>
      <c r="BS19" s="408"/>
      <c r="BT19" s="408"/>
      <c r="BU19" s="409"/>
      <c r="BV19" s="407">
        <v>2153916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771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1541445</v>
      </c>
      <c r="BO22" s="371"/>
      <c r="BP22" s="371"/>
      <c r="BQ22" s="371"/>
      <c r="BR22" s="371"/>
      <c r="BS22" s="371"/>
      <c r="BT22" s="371"/>
      <c r="BU22" s="372"/>
      <c r="BV22" s="370">
        <v>1405078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1536819</v>
      </c>
      <c r="BO23" s="408"/>
      <c r="BP23" s="408"/>
      <c r="BQ23" s="408"/>
      <c r="BR23" s="408"/>
      <c r="BS23" s="408"/>
      <c r="BT23" s="408"/>
      <c r="BU23" s="409"/>
      <c r="BV23" s="407">
        <v>1397359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7350</v>
      </c>
      <c r="R24" s="459"/>
      <c r="S24" s="459"/>
      <c r="T24" s="459"/>
      <c r="U24" s="459"/>
      <c r="V24" s="501"/>
      <c r="W24" s="553"/>
      <c r="X24" s="554"/>
      <c r="Y24" s="555"/>
      <c r="Z24" s="457" t="s">
        <v>162</v>
      </c>
      <c r="AA24" s="437"/>
      <c r="AB24" s="437"/>
      <c r="AC24" s="437"/>
      <c r="AD24" s="437"/>
      <c r="AE24" s="437"/>
      <c r="AF24" s="437"/>
      <c r="AG24" s="438"/>
      <c r="AH24" s="458">
        <v>52</v>
      </c>
      <c r="AI24" s="459"/>
      <c r="AJ24" s="459"/>
      <c r="AK24" s="459"/>
      <c r="AL24" s="501"/>
      <c r="AM24" s="458">
        <v>150124</v>
      </c>
      <c r="AN24" s="459"/>
      <c r="AO24" s="459"/>
      <c r="AP24" s="459"/>
      <c r="AQ24" s="459"/>
      <c r="AR24" s="501"/>
      <c r="AS24" s="458">
        <v>2887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1520452</v>
      </c>
      <c r="BO24" s="408"/>
      <c r="BP24" s="408"/>
      <c r="BQ24" s="408"/>
      <c r="BR24" s="408"/>
      <c r="BS24" s="408"/>
      <c r="BT24" s="408"/>
      <c r="BU24" s="409"/>
      <c r="BV24" s="407">
        <v>1371758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5490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2600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112853</v>
      </c>
      <c r="BO27" s="527"/>
      <c r="BP27" s="527"/>
      <c r="BQ27" s="527"/>
      <c r="BR27" s="527"/>
      <c r="BS27" s="527"/>
      <c r="BT27" s="527"/>
      <c r="BU27" s="528"/>
      <c r="BV27" s="526">
        <v>112824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2220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1409041</v>
      </c>
      <c r="BO28" s="371"/>
      <c r="BP28" s="371"/>
      <c r="BQ28" s="371"/>
      <c r="BR28" s="371"/>
      <c r="BS28" s="371"/>
      <c r="BT28" s="371"/>
      <c r="BU28" s="372"/>
      <c r="BV28" s="370">
        <v>1408335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6</v>
      </c>
      <c r="M29" s="459"/>
      <c r="N29" s="459"/>
      <c r="O29" s="459"/>
      <c r="P29" s="501"/>
      <c r="Q29" s="458">
        <v>1860</v>
      </c>
      <c r="R29" s="459"/>
      <c r="S29" s="459"/>
      <c r="T29" s="459"/>
      <c r="U29" s="459"/>
      <c r="V29" s="501"/>
      <c r="W29" s="556"/>
      <c r="X29" s="557"/>
      <c r="Y29" s="558"/>
      <c r="Z29" s="457" t="s">
        <v>178</v>
      </c>
      <c r="AA29" s="437"/>
      <c r="AB29" s="437"/>
      <c r="AC29" s="437"/>
      <c r="AD29" s="437"/>
      <c r="AE29" s="437"/>
      <c r="AF29" s="437"/>
      <c r="AG29" s="438"/>
      <c r="AH29" s="458">
        <v>52</v>
      </c>
      <c r="AI29" s="459"/>
      <c r="AJ29" s="459"/>
      <c r="AK29" s="459"/>
      <c r="AL29" s="501"/>
      <c r="AM29" s="458">
        <v>150124</v>
      </c>
      <c r="AN29" s="459"/>
      <c r="AO29" s="459"/>
      <c r="AP29" s="459"/>
      <c r="AQ29" s="459"/>
      <c r="AR29" s="501"/>
      <c r="AS29" s="458">
        <v>2887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942956</v>
      </c>
      <c r="BO29" s="408"/>
      <c r="BP29" s="408"/>
      <c r="BQ29" s="408"/>
      <c r="BR29" s="408"/>
      <c r="BS29" s="408"/>
      <c r="BT29" s="408"/>
      <c r="BU29" s="409"/>
      <c r="BV29" s="407">
        <v>940988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1142089</v>
      </c>
      <c r="BO30" s="527"/>
      <c r="BP30" s="527"/>
      <c r="BQ30" s="527"/>
      <c r="BR30" s="527"/>
      <c r="BS30" s="527"/>
      <c r="BT30" s="527"/>
      <c r="BU30" s="528"/>
      <c r="BV30" s="526">
        <v>1137627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佐那河内村国民健康保険事業特別会計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佐那河内村簡易水道特別会計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一般財団法人さなごうち</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佐那河内村宅地造成事業特別会計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佐那河内村介護保険事業特別会計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佐那河内村農業集落排水事業特別会計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徳島県市町村総合事務組合（一般会計）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佐那河内村後期高齢者医療特別会計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徳島県市町村総合事務組合（徳島滞納整理機構特別会計）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小松島市外三町村衛生組合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徳島県後期高齢者医療広域連合（一般会計）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徳島県後期高齢者医療広域連合（後期高齢者医療事業会計）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6+Jfs0LFY6zjt22/oUTi6cAym7xRD5WmdPwJVJDiG+A54q09M742n2IvD6lhltIXkEPRJJqGrr/9KjRhs522yQ==" saltValue="NEGjEiEOMJRxSGSrUpEY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5.25</v>
      </c>
      <c r="G34" s="33">
        <v>8.18</v>
      </c>
      <c r="H34" s="33">
        <v>8.7100000000000009</v>
      </c>
      <c r="I34" s="33">
        <v>5.15</v>
      </c>
      <c r="J34" s="34">
        <v>4.05</v>
      </c>
      <c r="K34" s="22"/>
      <c r="L34" s="22"/>
      <c r="M34" s="22"/>
      <c r="N34" s="22"/>
      <c r="O34" s="22"/>
      <c r="P34" s="22"/>
    </row>
    <row r="35" spans="1:16" ht="39" customHeight="1" x14ac:dyDescent="0.15">
      <c r="A35" s="22"/>
      <c r="B35" s="35"/>
      <c r="C35" s="1145" t="s">
        <v>533</v>
      </c>
      <c r="D35" s="1146"/>
      <c r="E35" s="1147"/>
      <c r="F35" s="36">
        <v>0.28999999999999998</v>
      </c>
      <c r="G35" s="37">
        <v>0.02</v>
      </c>
      <c r="H35" s="37">
        <v>0.4</v>
      </c>
      <c r="I35" s="37">
        <v>0.19</v>
      </c>
      <c r="J35" s="38">
        <v>2.2999999999999998</v>
      </c>
      <c r="K35" s="22"/>
      <c r="L35" s="22"/>
      <c r="M35" s="22"/>
      <c r="N35" s="22"/>
      <c r="O35" s="22"/>
      <c r="P35" s="22"/>
    </row>
    <row r="36" spans="1:16" ht="39" customHeight="1" x14ac:dyDescent="0.15">
      <c r="A36" s="22"/>
      <c r="B36" s="35"/>
      <c r="C36" s="1145" t="s">
        <v>534</v>
      </c>
      <c r="D36" s="1146"/>
      <c r="E36" s="1147"/>
      <c r="F36" s="36">
        <v>2.64</v>
      </c>
      <c r="G36" s="37">
        <v>2.38</v>
      </c>
      <c r="H36" s="37">
        <v>3.02</v>
      </c>
      <c r="I36" s="37">
        <v>2.58</v>
      </c>
      <c r="J36" s="38">
        <v>1.87</v>
      </c>
      <c r="K36" s="22"/>
      <c r="L36" s="22"/>
      <c r="M36" s="22"/>
      <c r="N36" s="22"/>
      <c r="O36" s="22"/>
      <c r="P36" s="22"/>
    </row>
    <row r="37" spans="1:16" ht="39" customHeight="1" x14ac:dyDescent="0.15">
      <c r="A37" s="22"/>
      <c r="B37" s="35"/>
      <c r="C37" s="1145" t="s">
        <v>535</v>
      </c>
      <c r="D37" s="1146"/>
      <c r="E37" s="1147"/>
      <c r="F37" s="36">
        <v>0.15</v>
      </c>
      <c r="G37" s="37">
        <v>0.1</v>
      </c>
      <c r="H37" s="37">
        <v>0.18</v>
      </c>
      <c r="I37" s="37">
        <v>0.54</v>
      </c>
      <c r="J37" s="38">
        <v>1.79</v>
      </c>
      <c r="K37" s="22"/>
      <c r="L37" s="22"/>
      <c r="M37" s="22"/>
      <c r="N37" s="22"/>
      <c r="O37" s="22"/>
      <c r="P37" s="22"/>
    </row>
    <row r="38" spans="1:16" ht="39" customHeight="1" x14ac:dyDescent="0.15">
      <c r="A38" s="22"/>
      <c r="B38" s="35"/>
      <c r="C38" s="1145" t="s">
        <v>536</v>
      </c>
      <c r="D38" s="1146"/>
      <c r="E38" s="1147"/>
      <c r="F38" s="36">
        <v>1.2</v>
      </c>
      <c r="G38" s="37">
        <v>1.84</v>
      </c>
      <c r="H38" s="37">
        <v>2.08</v>
      </c>
      <c r="I38" s="37">
        <v>1</v>
      </c>
      <c r="J38" s="38">
        <v>0.13</v>
      </c>
      <c r="K38" s="22"/>
      <c r="L38" s="22"/>
      <c r="M38" s="22"/>
      <c r="N38" s="22"/>
      <c r="O38" s="22"/>
      <c r="P38" s="22"/>
    </row>
    <row r="39" spans="1:16" ht="39" customHeight="1" x14ac:dyDescent="0.15">
      <c r="A39" s="22"/>
      <c r="B39" s="35"/>
      <c r="C39" s="1145" t="s">
        <v>537</v>
      </c>
      <c r="D39" s="1146"/>
      <c r="E39" s="1147"/>
      <c r="F39" s="36">
        <v>1.08</v>
      </c>
      <c r="G39" s="37">
        <v>1.2</v>
      </c>
      <c r="H39" s="37">
        <v>0.97</v>
      </c>
      <c r="I39" s="37">
        <v>0.57999999999999996</v>
      </c>
      <c r="J39" s="38">
        <v>0.04</v>
      </c>
      <c r="K39" s="22"/>
      <c r="L39" s="22"/>
      <c r="M39" s="22"/>
      <c r="N39" s="22"/>
      <c r="O39" s="22"/>
      <c r="P39" s="22"/>
    </row>
    <row r="40" spans="1:16" ht="39" customHeight="1" x14ac:dyDescent="0.15">
      <c r="A40" s="22"/>
      <c r="B40" s="35"/>
      <c r="C40" s="1145" t="s">
        <v>538</v>
      </c>
      <c r="D40" s="1146"/>
      <c r="E40" s="1147"/>
      <c r="F40" s="36">
        <v>0.04</v>
      </c>
      <c r="G40" s="37">
        <v>0.05</v>
      </c>
      <c r="H40" s="37">
        <v>0.02</v>
      </c>
      <c r="I40" s="37">
        <v>0.02</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540</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xKddf8Bm9k88eGyByC0bxg9Xm0QHx44vHHOuLe079R5AF+YB1zjRgTvAzk+N2fKNRVWfvmOiptLPmA8QEIXKg==" saltValue="wZySmOHv7XuDujCtAqMT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177</v>
      </c>
      <c r="L45" s="60">
        <v>164</v>
      </c>
      <c r="M45" s="60">
        <v>175</v>
      </c>
      <c r="N45" s="60">
        <v>152</v>
      </c>
      <c r="O45" s="61">
        <v>166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132</v>
      </c>
      <c r="L48" s="64">
        <v>140</v>
      </c>
      <c r="M48" s="64">
        <v>122</v>
      </c>
      <c r="N48" s="64">
        <v>130</v>
      </c>
      <c r="O48" s="65">
        <v>121</v>
      </c>
      <c r="P48" s="48"/>
      <c r="Q48" s="48"/>
      <c r="R48" s="48"/>
      <c r="S48" s="48"/>
      <c r="T48" s="48"/>
      <c r="U48" s="48"/>
    </row>
    <row r="49" spans="1:21" ht="30.75" customHeight="1" x14ac:dyDescent="0.15">
      <c r="A49" s="48"/>
      <c r="B49" s="1155"/>
      <c r="C49" s="1156"/>
      <c r="D49" s="62"/>
      <c r="E49" s="1161" t="s">
        <v>14</v>
      </c>
      <c r="F49" s="1161"/>
      <c r="G49" s="1161"/>
      <c r="H49" s="1161"/>
      <c r="I49" s="1161"/>
      <c r="J49" s="1162"/>
      <c r="K49" s="63">
        <v>1</v>
      </c>
      <c r="L49" s="64">
        <v>1</v>
      </c>
      <c r="M49" s="64">
        <v>1</v>
      </c>
      <c r="N49" s="64" t="s">
        <v>488</v>
      </c>
      <c r="O49" s="65" t="s">
        <v>488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297</v>
      </c>
      <c r="L52" s="64">
        <v>282</v>
      </c>
      <c r="M52" s="64">
        <v>283</v>
      </c>
      <c r="N52" s="64">
        <v>256</v>
      </c>
      <c r="O52" s="65">
        <v>269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13</v>
      </c>
      <c r="L53" s="69">
        <v>23</v>
      </c>
      <c r="M53" s="69">
        <v>15</v>
      </c>
      <c r="N53" s="69">
        <v>26</v>
      </c>
      <c r="O53" s="70">
        <v>18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EDA5tXOsnDaCZ+oyRyLXV7wAWF9WLB3Q45Rs0t2cvdHS+iDYWyMQsa+IuaQnn0gV1D8Hd15Wzc2uBXOdMSlbQ==" saltValue="4PYedRIJPs/6tSvTirUw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1688</v>
      </c>
      <c r="J41" s="344">
        <v>2180</v>
      </c>
      <c r="K41" s="344">
        <v>1513</v>
      </c>
      <c r="L41" s="344">
        <v>1405</v>
      </c>
      <c r="M41" s="345">
        <v>1541</v>
      </c>
    </row>
    <row r="42" spans="2:13" ht="27.75" customHeight="1" x14ac:dyDescent="0.15">
      <c r="B42" s="1186"/>
      <c r="C42" s="1187"/>
      <c r="D42" s="106"/>
      <c r="E42" s="1192" t="s">
        <v>32</v>
      </c>
      <c r="F42" s="1192"/>
      <c r="G42" s="1192"/>
      <c r="H42" s="1193"/>
      <c r="I42" s="346" t="s">
        <v>488</v>
      </c>
      <c r="J42" s="347" t="s">
        <v>488</v>
      </c>
      <c r="K42" s="347" t="s">
        <v>488</v>
      </c>
      <c r="L42" s="347" t="s">
        <v>488</v>
      </c>
      <c r="M42" s="348" t="s">
        <v>488</v>
      </c>
    </row>
    <row r="43" spans="2:13" ht="27.75" customHeight="1" x14ac:dyDescent="0.15">
      <c r="B43" s="1186"/>
      <c r="C43" s="1187"/>
      <c r="D43" s="106"/>
      <c r="E43" s="1192" t="s">
        <v>33</v>
      </c>
      <c r="F43" s="1192"/>
      <c r="G43" s="1192"/>
      <c r="H43" s="1193"/>
      <c r="I43" s="346">
        <v>952</v>
      </c>
      <c r="J43" s="347">
        <v>867</v>
      </c>
      <c r="K43" s="347">
        <v>731</v>
      </c>
      <c r="L43" s="347">
        <v>729</v>
      </c>
      <c r="M43" s="348">
        <v>561</v>
      </c>
    </row>
    <row r="44" spans="2:13" ht="27.75" customHeight="1" x14ac:dyDescent="0.15">
      <c r="B44" s="1186"/>
      <c r="C44" s="1187"/>
      <c r="D44" s="106"/>
      <c r="E44" s="1192" t="s">
        <v>34</v>
      </c>
      <c r="F44" s="1192"/>
      <c r="G44" s="1192"/>
      <c r="H44" s="1193"/>
      <c r="I44" s="346">
        <v>2</v>
      </c>
      <c r="J44" s="347">
        <v>1</v>
      </c>
      <c r="K44" s="347" t="s">
        <v>488</v>
      </c>
      <c r="L44" s="347" t="s">
        <v>488</v>
      </c>
      <c r="M44" s="348" t="s">
        <v>488</v>
      </c>
    </row>
    <row r="45" spans="2:13" ht="27.75" customHeight="1" x14ac:dyDescent="0.15">
      <c r="B45" s="1186"/>
      <c r="C45" s="1187"/>
      <c r="D45" s="106"/>
      <c r="E45" s="1192" t="s">
        <v>35</v>
      </c>
      <c r="F45" s="1192"/>
      <c r="G45" s="1192"/>
      <c r="H45" s="1193"/>
      <c r="I45" s="346">
        <v>246</v>
      </c>
      <c r="J45" s="347">
        <v>248</v>
      </c>
      <c r="K45" s="347">
        <v>236</v>
      </c>
      <c r="L45" s="347">
        <v>262</v>
      </c>
      <c r="M45" s="348">
        <v>237</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3803</v>
      </c>
      <c r="J50" s="347">
        <v>4019</v>
      </c>
      <c r="K50" s="347">
        <v>3611</v>
      </c>
      <c r="L50" s="347">
        <v>3756</v>
      </c>
      <c r="M50" s="348">
        <v>3763</v>
      </c>
    </row>
    <row r="51" spans="2:13" ht="27.75" customHeight="1" x14ac:dyDescent="0.15">
      <c r="B51" s="1186"/>
      <c r="C51" s="1187"/>
      <c r="D51" s="106"/>
      <c r="E51" s="1192" t="s">
        <v>42</v>
      </c>
      <c r="F51" s="1192"/>
      <c r="G51" s="1192"/>
      <c r="H51" s="1193"/>
      <c r="I51" s="346" t="s">
        <v>488</v>
      </c>
      <c r="J51" s="347" t="s">
        <v>488</v>
      </c>
      <c r="K51" s="347" t="s">
        <v>488</v>
      </c>
      <c r="L51" s="347" t="s">
        <v>488</v>
      </c>
      <c r="M51" s="348" t="s">
        <v>488</v>
      </c>
    </row>
    <row r="52" spans="2:13" ht="27.75" customHeight="1" x14ac:dyDescent="0.15">
      <c r="B52" s="1188"/>
      <c r="C52" s="1189"/>
      <c r="D52" s="106"/>
      <c r="E52" s="1192" t="s">
        <v>43</v>
      </c>
      <c r="F52" s="1192"/>
      <c r="G52" s="1192"/>
      <c r="H52" s="1193"/>
      <c r="I52" s="346">
        <v>2559</v>
      </c>
      <c r="J52" s="347">
        <v>2553</v>
      </c>
      <c r="K52" s="347">
        <v>2545</v>
      </c>
      <c r="L52" s="347">
        <v>2412</v>
      </c>
      <c r="M52" s="348">
        <v>2380</v>
      </c>
    </row>
    <row r="53" spans="2:13" ht="27.75" customHeight="1" thickBot="1" x14ac:dyDescent="0.2">
      <c r="B53" s="1199" t="s">
        <v>19</v>
      </c>
      <c r="C53" s="1200"/>
      <c r="D53" s="110"/>
      <c r="E53" s="1201" t="s">
        <v>44</v>
      </c>
      <c r="F53" s="1201"/>
      <c r="G53" s="1201"/>
      <c r="H53" s="1202"/>
      <c r="I53" s="349">
        <v>-3473</v>
      </c>
      <c r="J53" s="350">
        <v>-3276</v>
      </c>
      <c r="K53" s="350">
        <v>-3675</v>
      </c>
      <c r="L53" s="350">
        <v>-3772</v>
      </c>
      <c r="M53" s="351">
        <v>-3804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J8D7dbk6p0uWThUh3l8K82WlYUa1iW2TYB1EOksY3wcoPRcAXHySB60GNd+78o0ly75PYpeZF46znjrLx4D5g==" saltValue="zKg2aqdGpBi3BEAIkyVh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1408</v>
      </c>
      <c r="G55" s="352">
        <v>1408</v>
      </c>
      <c r="H55" s="353">
        <v>1409</v>
      </c>
    </row>
    <row r="56" spans="2:8" ht="52.5" customHeight="1" x14ac:dyDescent="0.15">
      <c r="B56" s="122"/>
      <c r="C56" s="1213" t="s">
        <v>47</v>
      </c>
      <c r="D56" s="1213"/>
      <c r="E56" s="1214"/>
      <c r="F56" s="354">
        <v>844</v>
      </c>
      <c r="G56" s="354">
        <v>941</v>
      </c>
      <c r="H56" s="355">
        <v>943</v>
      </c>
    </row>
    <row r="57" spans="2:8" ht="53.25" customHeight="1" x14ac:dyDescent="0.15">
      <c r="B57" s="122"/>
      <c r="C57" s="1215" t="s">
        <v>48</v>
      </c>
      <c r="D57" s="1215"/>
      <c r="E57" s="1216"/>
      <c r="F57" s="356">
        <v>1092</v>
      </c>
      <c r="G57" s="356">
        <v>1138</v>
      </c>
      <c r="H57" s="357">
        <v>1142</v>
      </c>
    </row>
    <row r="58" spans="2:8" ht="45.75" customHeight="1" x14ac:dyDescent="0.15">
      <c r="B58" s="123"/>
      <c r="C58" s="1203" t="s">
        <v>557</v>
      </c>
      <c r="D58" s="1204"/>
      <c r="E58" s="1205"/>
      <c r="F58" s="358">
        <v>405</v>
      </c>
      <c r="G58" s="358">
        <v>406</v>
      </c>
      <c r="H58" s="359">
        <v>407</v>
      </c>
    </row>
    <row r="59" spans="2:8" ht="45.75" customHeight="1" x14ac:dyDescent="0.15">
      <c r="B59" s="123"/>
      <c r="C59" s="1203" t="s">
        <v>558</v>
      </c>
      <c r="D59" s="1204"/>
      <c r="E59" s="1205"/>
      <c r="F59" s="358">
        <v>247</v>
      </c>
      <c r="G59" s="358">
        <v>284</v>
      </c>
      <c r="H59" s="359">
        <v>280</v>
      </c>
    </row>
    <row r="60" spans="2:8" ht="45.75" customHeight="1" x14ac:dyDescent="0.15">
      <c r="B60" s="123"/>
      <c r="C60" s="1203" t="s">
        <v>559</v>
      </c>
      <c r="D60" s="1204"/>
      <c r="E60" s="1205"/>
      <c r="F60" s="358">
        <v>212</v>
      </c>
      <c r="G60" s="358">
        <v>212</v>
      </c>
      <c r="H60" s="359">
        <v>213</v>
      </c>
    </row>
    <row r="61" spans="2:8" ht="45.75" customHeight="1" x14ac:dyDescent="0.15">
      <c r="B61" s="123"/>
      <c r="C61" s="1203" t="s">
        <v>560</v>
      </c>
      <c r="D61" s="1204"/>
      <c r="E61" s="1205"/>
      <c r="F61" s="358">
        <v>147</v>
      </c>
      <c r="G61" s="358">
        <v>147</v>
      </c>
      <c r="H61" s="359">
        <v>147</v>
      </c>
    </row>
    <row r="62" spans="2:8" ht="45.75" customHeight="1" thickBot="1" x14ac:dyDescent="0.2">
      <c r="B62" s="124"/>
      <c r="C62" s="1206" t="s">
        <v>561</v>
      </c>
      <c r="D62" s="1207"/>
      <c r="E62" s="1208"/>
      <c r="F62" s="360">
        <v>43</v>
      </c>
      <c r="G62" s="360">
        <v>49</v>
      </c>
      <c r="H62" s="361">
        <v>55</v>
      </c>
    </row>
    <row r="63" spans="2:8" ht="52.5" customHeight="1" thickBot="1" x14ac:dyDescent="0.2">
      <c r="B63" s="125"/>
      <c r="C63" s="1209" t="s">
        <v>49</v>
      </c>
      <c r="D63" s="1209"/>
      <c r="E63" s="1210"/>
      <c r="F63" s="362">
        <v>3343</v>
      </c>
      <c r="G63" s="362">
        <v>3487</v>
      </c>
      <c r="H63" s="363">
        <v>3494</v>
      </c>
    </row>
    <row r="64" spans="2:8" x14ac:dyDescent="0.15"/>
  </sheetData>
  <sheetProtection algorithmName="SHA-512" hashValue="D8odxD+o2xklFMXW/oBRo0maaV26hZnvuJ/0/tpyRfeuwgpOlBRDdiLR7HM/oGj8n+5JiMQWavlm20Sdj+oTog==" saltValue="rkY0MYFEa4bihkn4DMFJ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301631</v>
      </c>
      <c r="E3" s="144"/>
      <c r="F3" s="145">
        <v>301035</v>
      </c>
      <c r="G3" s="146"/>
      <c r="H3" s="147"/>
    </row>
    <row r="4" spans="1:8" x14ac:dyDescent="0.15">
      <c r="A4" s="148"/>
      <c r="B4" s="149"/>
      <c r="C4" s="150"/>
      <c r="D4" s="151">
        <v>264440</v>
      </c>
      <c r="E4" s="152"/>
      <c r="F4" s="153">
        <v>154376</v>
      </c>
      <c r="G4" s="154"/>
      <c r="H4" s="155"/>
    </row>
    <row r="5" spans="1:8" x14ac:dyDescent="0.15">
      <c r="A5" s="136" t="s">
        <v>520</v>
      </c>
      <c r="B5" s="141"/>
      <c r="C5" s="142"/>
      <c r="D5" s="143">
        <v>566345</v>
      </c>
      <c r="E5" s="144"/>
      <c r="F5" s="145">
        <v>277467</v>
      </c>
      <c r="G5" s="146"/>
      <c r="H5" s="147"/>
    </row>
    <row r="6" spans="1:8" x14ac:dyDescent="0.15">
      <c r="A6" s="148"/>
      <c r="B6" s="149"/>
      <c r="C6" s="150"/>
      <c r="D6" s="151">
        <v>528475</v>
      </c>
      <c r="E6" s="152"/>
      <c r="F6" s="153">
        <v>128378</v>
      </c>
      <c r="G6" s="154"/>
      <c r="H6" s="155"/>
    </row>
    <row r="7" spans="1:8" x14ac:dyDescent="0.15">
      <c r="A7" s="136" t="s">
        <v>521</v>
      </c>
      <c r="B7" s="141"/>
      <c r="C7" s="142"/>
      <c r="D7" s="143">
        <v>185867</v>
      </c>
      <c r="E7" s="144"/>
      <c r="F7" s="145">
        <v>282256</v>
      </c>
      <c r="G7" s="146"/>
      <c r="H7" s="147"/>
    </row>
    <row r="8" spans="1:8" x14ac:dyDescent="0.15">
      <c r="A8" s="148"/>
      <c r="B8" s="149"/>
      <c r="C8" s="150"/>
      <c r="D8" s="151">
        <v>136718</v>
      </c>
      <c r="E8" s="152"/>
      <c r="F8" s="153">
        <v>145453</v>
      </c>
      <c r="G8" s="154"/>
      <c r="H8" s="155"/>
    </row>
    <row r="9" spans="1:8" x14ac:dyDescent="0.15">
      <c r="A9" s="136" t="s">
        <v>522</v>
      </c>
      <c r="B9" s="141"/>
      <c r="C9" s="142"/>
      <c r="D9" s="143">
        <v>124118</v>
      </c>
      <c r="E9" s="144"/>
      <c r="F9" s="145">
        <v>295341</v>
      </c>
      <c r="G9" s="146"/>
      <c r="H9" s="147"/>
    </row>
    <row r="10" spans="1:8" x14ac:dyDescent="0.15">
      <c r="A10" s="148"/>
      <c r="B10" s="149"/>
      <c r="C10" s="150"/>
      <c r="D10" s="151">
        <v>76969</v>
      </c>
      <c r="E10" s="152"/>
      <c r="F10" s="153">
        <v>137402</v>
      </c>
      <c r="G10" s="154"/>
      <c r="H10" s="155"/>
    </row>
    <row r="11" spans="1:8" x14ac:dyDescent="0.15">
      <c r="A11" s="136" t="s">
        <v>523</v>
      </c>
      <c r="B11" s="141"/>
      <c r="C11" s="142"/>
      <c r="D11" s="143">
        <v>210648</v>
      </c>
      <c r="E11" s="144"/>
      <c r="F11" s="145">
        <v>292845</v>
      </c>
      <c r="G11" s="146"/>
      <c r="H11" s="147"/>
    </row>
    <row r="12" spans="1:8" x14ac:dyDescent="0.15">
      <c r="A12" s="148"/>
      <c r="B12" s="149"/>
      <c r="C12" s="156"/>
      <c r="D12" s="151">
        <v>187017</v>
      </c>
      <c r="E12" s="152"/>
      <c r="F12" s="153">
        <v>143187</v>
      </c>
      <c r="G12" s="154"/>
      <c r="H12" s="155"/>
    </row>
    <row r="13" spans="1:8" x14ac:dyDescent="0.15">
      <c r="A13" s="136"/>
      <c r="B13" s="141"/>
      <c r="C13" s="157"/>
      <c r="D13" s="158">
        <v>277722</v>
      </c>
      <c r="E13" s="159"/>
      <c r="F13" s="160">
        <v>289789</v>
      </c>
      <c r="G13" s="161"/>
      <c r="H13" s="147"/>
    </row>
    <row r="14" spans="1:8" x14ac:dyDescent="0.15">
      <c r="A14" s="148"/>
      <c r="B14" s="149"/>
      <c r="C14" s="150"/>
      <c r="D14" s="151">
        <v>238724</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6.46</v>
      </c>
      <c r="C19" s="162">
        <f>ROUND(VALUE(SUBSTITUTE(実質収支比率等に係る経年分析!G$48,"▲","-")),2)</f>
        <v>10.029999999999999</v>
      </c>
      <c r="D19" s="162">
        <f>ROUND(VALUE(SUBSTITUTE(実質収支比率等に係る経年分析!H$48,"▲","-")),2)</f>
        <v>10.8</v>
      </c>
      <c r="E19" s="162">
        <f>ROUND(VALUE(SUBSTITUTE(実質収支比率等に係る経年分析!I$48,"▲","-")),2)</f>
        <v>6.16</v>
      </c>
      <c r="F19" s="162">
        <f>ROUND(VALUE(SUBSTITUTE(実質収支比率等に係る経年分析!J$48,"▲","-")),2)</f>
        <v>4.1900000000000004</v>
      </c>
    </row>
    <row r="20" spans="1:11" x14ac:dyDescent="0.15">
      <c r="A20" s="162" t="s">
        <v>53</v>
      </c>
      <c r="B20" s="162">
        <f>ROUND(VALUE(SUBSTITUTE(実質収支比率等に係る経年分析!F$47,"▲","-")),2)</f>
        <v>91.46</v>
      </c>
      <c r="C20" s="162">
        <f>ROUND(VALUE(SUBSTITUTE(実質収支比率等に係る経年分析!G$47,"▲","-")),2)</f>
        <v>84.11</v>
      </c>
      <c r="D20" s="162">
        <f>ROUND(VALUE(SUBSTITUTE(実質収支比率等に係る経年分析!H$47,"▲","-")),2)</f>
        <v>86.64</v>
      </c>
      <c r="E20" s="162">
        <f>ROUND(VALUE(SUBSTITUTE(実質収支比率等に係る経年分析!I$47,"▲","-")),2)</f>
        <v>87.58</v>
      </c>
      <c r="F20" s="162">
        <f>ROUND(VALUE(SUBSTITUTE(実質収支比率等に係る経年分析!J$47,"▲","-")),2)</f>
        <v>85.27</v>
      </c>
    </row>
    <row r="21" spans="1:11" x14ac:dyDescent="0.15">
      <c r="A21" s="162" t="s">
        <v>54</v>
      </c>
      <c r="B21" s="162">
        <f>IF(ISNUMBER(VALUE(SUBSTITUTE(実質収支比率等に係る経年分析!F$49,"▲","-"))),ROUND(VALUE(SUBSTITUTE(実質収支比率等に係る経年分析!F$49,"▲","-")),2),NA())</f>
        <v>4.72</v>
      </c>
      <c r="C21" s="162">
        <f>IF(ISNUMBER(VALUE(SUBSTITUTE(実質収支比率等に係る経年分析!G$49,"▲","-"))),ROUND(VALUE(SUBSTITUTE(実質収支比率等に係る経年分析!G$49,"▲","-")),2),NA())</f>
        <v>6.61</v>
      </c>
      <c r="D21" s="162">
        <f>IF(ISNUMBER(VALUE(SUBSTITUTE(実質収支比率等に係る経年分析!H$49,"▲","-"))),ROUND(VALUE(SUBSTITUTE(実質収支比率等に係る経年分析!H$49,"▲","-")),2),NA())</f>
        <v>43.13</v>
      </c>
      <c r="E21" s="162">
        <f>IF(ISNUMBER(VALUE(SUBSTITUTE(実質収支比率等に係る経年分析!I$49,"▲","-"))),ROUND(VALUE(SUBSTITUTE(実質収支比率等に係る経年分析!I$49,"▲","-")),2),NA())</f>
        <v>1.73</v>
      </c>
      <c r="F21" s="162">
        <f>IF(ISNUMBER(VALUE(SUBSTITUTE(実質収支比率等に係る経年分析!J$49,"▲","-"))),ROUND(VALUE(SUBSTITUTE(実質収支比率等に係る経年分析!J$49,"▲","-")),2),NA())</f>
        <v>-0.88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佐那河内村後期高齢者医療特別会計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佐那河内村介護保険事業特別会計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0.97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0.57999999999999996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佐那河内村宅地造成事業特別会計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1.84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15">
      <c r="A33" s="163" t="str">
        <f>IF(連結実質赤字比率に係る赤字・黒字の構成分析!C$37="",NA(),連結実質赤字比率に係る赤字・黒字の構成分析!C$37)</f>
        <v>佐那河内村農業集落排水事業特別会計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1.79</v>
      </c>
    </row>
    <row r="34" spans="1:16" x14ac:dyDescent="0.15">
      <c r="A34" s="163" t="str">
        <f>IF(連結実質赤字比率に係る赤字・黒字の構成分析!C$36="",NA(),連結実質赤字比率に係る赤字・黒字の構成分析!C$36)</f>
        <v>佐那河内村国民健康保険事業特別会計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1.87</v>
      </c>
    </row>
    <row r="35" spans="1:16" x14ac:dyDescent="0.15">
      <c r="A35" s="163" t="str">
        <f>IF(連結実質赤字比率に係る赤字・黒字の構成分析!C$35="",NA(),連結実質赤字比率に係る赤字・黒字の構成分析!C$35)</f>
        <v>佐那河内村簡易水道特別会計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0.28999999999999998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0.19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2.2999999999999998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8.7100000000000009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4.05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297</v>
      </c>
      <c r="E42" s="164"/>
      <c r="F42" s="164"/>
      <c r="G42" s="164">
        <f>'実質公債費比率（分子）の構造'!L$52</f>
        <v>282</v>
      </c>
      <c r="H42" s="164"/>
      <c r="I42" s="164"/>
      <c r="J42" s="164">
        <f>'実質公債費比率（分子）の構造'!M$52</f>
        <v>283</v>
      </c>
      <c r="K42" s="164"/>
      <c r="L42" s="164"/>
      <c r="M42" s="164">
        <f>'実質公債費比率（分子）の構造'!N$52</f>
        <v>256</v>
      </c>
      <c r="N42" s="164"/>
      <c r="O42" s="164"/>
      <c r="P42" s="164">
        <f>'実質公債費比率（分子）の構造'!O$52</f>
        <v>269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v>
      </c>
      <c r="C45" s="164"/>
      <c r="D45" s="164"/>
      <c r="E45" s="164">
        <f>'実質公債費比率（分子）の構造'!L$49</f>
        <v>1</v>
      </c>
      <c r="F45" s="164"/>
      <c r="G45" s="164"/>
      <c r="H45" s="164">
        <f>'実質公債費比率（分子）の構造'!M$49</f>
        <v>1</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132</v>
      </c>
      <c r="C46" s="164"/>
      <c r="D46" s="164"/>
      <c r="E46" s="164">
        <f>'実質公債費比率（分子）の構造'!L$48</f>
        <v>140</v>
      </c>
      <c r="F46" s="164"/>
      <c r="G46" s="164"/>
      <c r="H46" s="164">
        <f>'実質公債費比率（分子）の構造'!M$48</f>
        <v>122</v>
      </c>
      <c r="I46" s="164"/>
      <c r="J46" s="164"/>
      <c r="K46" s="164">
        <f>'実質公債費比率（分子）の構造'!N$48</f>
        <v>130</v>
      </c>
      <c r="L46" s="164"/>
      <c r="M46" s="164"/>
      <c r="N46" s="164">
        <f>'実質公債費比率（分子）の構造'!O$48</f>
        <v>121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177</v>
      </c>
      <c r="C49" s="164"/>
      <c r="D49" s="164"/>
      <c r="E49" s="164">
        <f>'実質公債費比率（分子）の構造'!L$45</f>
        <v>164</v>
      </c>
      <c r="F49" s="164"/>
      <c r="G49" s="164"/>
      <c r="H49" s="164">
        <f>'実質公債費比率（分子）の構造'!M$45</f>
        <v>175</v>
      </c>
      <c r="I49" s="164"/>
      <c r="J49" s="164"/>
      <c r="K49" s="164">
        <f>'実質公債費比率（分子）の構造'!N$45</f>
        <v>152</v>
      </c>
      <c r="L49" s="164"/>
      <c r="M49" s="164"/>
      <c r="N49" s="164">
        <f>'実質公債費比率（分子）の構造'!O$45</f>
        <v>166</v>
      </c>
      <c r="O49" s="164"/>
      <c r="P49" s="164"/>
    </row>
    <row r="50" spans="1:16" x14ac:dyDescent="0.15">
      <c r="A50" s="164" t="s">
        <v>67</v>
      </c>
      <c r="B50" s="164" t="e">
        <f>NA()</f>
        <v>#N/A</v>
      </c>
      <c r="C50" s="164">
        <f>IF(ISNUMBER('実質公債費比率（分子）の構造'!K$53),'実質公債費比率（分子）の構造'!K$53,NA())</f>
        <v>13</v>
      </c>
      <c r="D50" s="164" t="e">
        <f>NA()</f>
        <v>#N/A</v>
      </c>
      <c r="E50" s="164" t="e">
        <f>NA()</f>
        <v>#N/A</v>
      </c>
      <c r="F50" s="164">
        <f>IF(ISNUMBER('実質公債費比率（分子）の構造'!L$53),'実質公債費比率（分子）の構造'!L$53,NA())</f>
        <v>23</v>
      </c>
      <c r="G50" s="164" t="e">
        <f>NA()</f>
        <v>#N/A</v>
      </c>
      <c r="H50" s="164" t="e">
        <f>NA()</f>
        <v>#N/A</v>
      </c>
      <c r="I50" s="164">
        <f>IF(ISNUMBER('実質公債費比率（分子）の構造'!M$53),'実質公債費比率（分子）の構造'!M$53,NA())</f>
        <v>15</v>
      </c>
      <c r="J50" s="164" t="e">
        <f>NA()</f>
        <v>#N/A</v>
      </c>
      <c r="K50" s="164" t="e">
        <f>NA()</f>
        <v>#N/A</v>
      </c>
      <c r="L50" s="164">
        <f>IF(ISNUMBER('実質公債費比率（分子）の構造'!N$53),'実質公債費比率（分子）の構造'!N$53,NA())</f>
        <v>26</v>
      </c>
      <c r="M50" s="164" t="e">
        <f>NA()</f>
        <v>#N/A</v>
      </c>
      <c r="N50" s="164" t="e">
        <f>NA()</f>
        <v>#N/A</v>
      </c>
      <c r="O50" s="164">
        <f>IF(ISNUMBER('実質公債費比率（分子）の構造'!O$53),'実質公債費比率（分子）の構造'!O$53,NA())</f>
        <v>18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2559</v>
      </c>
      <c r="E56" s="163"/>
      <c r="F56" s="163"/>
      <c r="G56" s="163">
        <f>'将来負担比率（分子）の構造'!J$52</f>
        <v>2553</v>
      </c>
      <c r="H56" s="163"/>
      <c r="I56" s="163"/>
      <c r="J56" s="163">
        <f>'将来負担比率（分子）の構造'!K$52</f>
        <v>2545</v>
      </c>
      <c r="K56" s="163"/>
      <c r="L56" s="163"/>
      <c r="M56" s="163">
        <f>'将来負担比率（分子）の構造'!L$52</f>
        <v>2412</v>
      </c>
      <c r="N56" s="163"/>
      <c r="O56" s="163"/>
      <c r="P56" s="163">
        <f>'将来負担比率（分子）の構造'!M$52</f>
        <v>2380</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3803</v>
      </c>
      <c r="E58" s="163"/>
      <c r="F58" s="163"/>
      <c r="G58" s="163">
        <f>'将来負担比率（分子）の構造'!J$50</f>
        <v>4019</v>
      </c>
      <c r="H58" s="163"/>
      <c r="I58" s="163"/>
      <c r="J58" s="163">
        <f>'将来負担比率（分子）の構造'!K$50</f>
        <v>3611</v>
      </c>
      <c r="K58" s="163"/>
      <c r="L58" s="163"/>
      <c r="M58" s="163">
        <f>'将来負担比率（分子）の構造'!L$50</f>
        <v>3756</v>
      </c>
      <c r="N58" s="163"/>
      <c r="O58" s="163"/>
      <c r="P58" s="163">
        <f>'将来負担比率（分子）の構造'!M$50</f>
        <v>3763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246</v>
      </c>
      <c r="C62" s="163"/>
      <c r="D62" s="163"/>
      <c r="E62" s="163">
        <f>'将来負担比率（分子）の構造'!J$45</f>
        <v>248</v>
      </c>
      <c r="F62" s="163"/>
      <c r="G62" s="163"/>
      <c r="H62" s="163">
        <f>'将来負担比率（分子）の構造'!K$45</f>
        <v>236</v>
      </c>
      <c r="I62" s="163"/>
      <c r="J62" s="163"/>
      <c r="K62" s="163">
        <f>'将来負担比率（分子）の構造'!L$45</f>
        <v>262</v>
      </c>
      <c r="L62" s="163"/>
      <c r="M62" s="163"/>
      <c r="N62" s="163">
        <f>'将来負担比率（分子）の構造'!M$45</f>
        <v>237</v>
      </c>
      <c r="O62" s="163"/>
      <c r="P62" s="163"/>
    </row>
    <row r="63" spans="1:16" x14ac:dyDescent="0.15">
      <c r="A63" s="163" t="s">
        <v>34</v>
      </c>
      <c r="B63" s="163">
        <f>'将来負担比率（分子）の構造'!I$44</f>
        <v>2</v>
      </c>
      <c r="C63" s="163"/>
      <c r="D63" s="163"/>
      <c r="E63" s="163">
        <f>'将来負担比率（分子）の構造'!J$44</f>
        <v>1</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952</v>
      </c>
      <c r="C64" s="163"/>
      <c r="D64" s="163"/>
      <c r="E64" s="163">
        <f>'将来負担比率（分子）の構造'!J$43</f>
        <v>867</v>
      </c>
      <c r="F64" s="163"/>
      <c r="G64" s="163"/>
      <c r="H64" s="163">
        <f>'将来負担比率（分子）の構造'!K$43</f>
        <v>731</v>
      </c>
      <c r="I64" s="163"/>
      <c r="J64" s="163"/>
      <c r="K64" s="163">
        <f>'将来負担比率（分子）の構造'!L$43</f>
        <v>729</v>
      </c>
      <c r="L64" s="163"/>
      <c r="M64" s="163"/>
      <c r="N64" s="163">
        <f>'将来負担比率（分子）の構造'!M$43</f>
        <v>561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1688</v>
      </c>
      <c r="C66" s="163"/>
      <c r="D66" s="163"/>
      <c r="E66" s="163">
        <f>'将来負担比率（分子）の構造'!J$41</f>
        <v>2180</v>
      </c>
      <c r="F66" s="163"/>
      <c r="G66" s="163"/>
      <c r="H66" s="163">
        <f>'将来負担比率（分子）の構造'!K$41</f>
        <v>1513</v>
      </c>
      <c r="I66" s="163"/>
      <c r="J66" s="163"/>
      <c r="K66" s="163">
        <f>'将来負担比率（分子）の構造'!L$41</f>
        <v>1405</v>
      </c>
      <c r="L66" s="163"/>
      <c r="M66" s="163"/>
      <c r="N66" s="163">
        <f>'将来負担比率（分子）の構造'!M$41</f>
        <v>1541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1408</v>
      </c>
      <c r="C72" s="167">
        <f>基金残高に係る経年分析!G55</f>
        <v>1408</v>
      </c>
      <c r="D72" s="167">
        <f>基金残高に係る経年分析!H55</f>
        <v>1409</v>
      </c>
    </row>
    <row r="73" spans="1:16" x14ac:dyDescent="0.15">
      <c r="A73" s="166" t="s">
        <v>74</v>
      </c>
      <c r="B73" s="167">
        <f>基金残高に係る経年分析!F56</f>
        <v>844</v>
      </c>
      <c r="C73" s="167">
        <f>基金残高に係る経年分析!G56</f>
        <v>941</v>
      </c>
      <c r="D73" s="167">
        <f>基金残高に係る経年分析!H56</f>
        <v>943</v>
      </c>
    </row>
    <row r="74" spans="1:16" x14ac:dyDescent="0.15">
      <c r="A74" s="166" t="s">
        <v>75</v>
      </c>
      <c r="B74" s="167">
        <f>基金残高に係る経年分析!F57</f>
        <v>1092</v>
      </c>
      <c r="C74" s="167">
        <f>基金残高に係る経年分析!G57</f>
        <v>1138</v>
      </c>
      <c r="D74" s="167">
        <f>基金残高に係る経年分析!H57</f>
        <v>1142</v>
      </c>
    </row>
  </sheetData>
  <sheetProtection algorithmName="SHA-512" hashValue="nojk+2hxPhV2QTExtOcUsWxvfteUQtvW8nVWU3Z1Y0NGwKG2RM9e6qDCLf92DybrILbfJEZp2iACOuKr6YN7wQ==" saltValue="+8QM4EBpvOHp7M+MnsFR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181967</v>
      </c>
      <c r="S5" s="613"/>
      <c r="T5" s="613"/>
      <c r="U5" s="613"/>
      <c r="V5" s="613"/>
      <c r="W5" s="613"/>
      <c r="X5" s="613"/>
      <c r="Y5" s="614"/>
      <c r="Z5" s="615">
        <v>6.3</v>
      </c>
      <c r="AA5" s="615"/>
      <c r="AB5" s="615"/>
      <c r="AC5" s="615"/>
      <c r="AD5" s="616">
        <v>181967</v>
      </c>
      <c r="AE5" s="616"/>
      <c r="AF5" s="616"/>
      <c r="AG5" s="616"/>
      <c r="AH5" s="616"/>
      <c r="AI5" s="616"/>
      <c r="AJ5" s="616"/>
      <c r="AK5" s="616"/>
      <c r="AL5" s="617">
        <v>11</v>
      </c>
      <c r="AM5" s="618"/>
      <c r="AN5" s="618"/>
      <c r="AO5" s="619"/>
      <c r="AP5" s="609" t="s">
        <v>217</v>
      </c>
      <c r="AQ5" s="610"/>
      <c r="AR5" s="610"/>
      <c r="AS5" s="610"/>
      <c r="AT5" s="610"/>
      <c r="AU5" s="610"/>
      <c r="AV5" s="610"/>
      <c r="AW5" s="610"/>
      <c r="AX5" s="610"/>
      <c r="AY5" s="610"/>
      <c r="AZ5" s="610"/>
      <c r="BA5" s="610"/>
      <c r="BB5" s="610"/>
      <c r="BC5" s="610"/>
      <c r="BD5" s="610"/>
      <c r="BE5" s="610"/>
      <c r="BF5" s="611"/>
      <c r="BG5" s="623">
        <v>181967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51027</v>
      </c>
      <c r="S6" s="624"/>
      <c r="T6" s="624"/>
      <c r="U6" s="624"/>
      <c r="V6" s="624"/>
      <c r="W6" s="624"/>
      <c r="X6" s="624"/>
      <c r="Y6" s="625"/>
      <c r="Z6" s="626">
        <v>1.8</v>
      </c>
      <c r="AA6" s="626"/>
      <c r="AB6" s="626"/>
      <c r="AC6" s="626"/>
      <c r="AD6" s="627">
        <v>51027</v>
      </c>
      <c r="AE6" s="627"/>
      <c r="AF6" s="627"/>
      <c r="AG6" s="627"/>
      <c r="AH6" s="627"/>
      <c r="AI6" s="627"/>
      <c r="AJ6" s="627"/>
      <c r="AK6" s="627"/>
      <c r="AL6" s="628">
        <v>3.1</v>
      </c>
      <c r="AM6" s="629"/>
      <c r="AN6" s="629"/>
      <c r="AO6" s="630"/>
      <c r="AP6" s="620" t="s">
        <v>222</v>
      </c>
      <c r="AQ6" s="621"/>
      <c r="AR6" s="621"/>
      <c r="AS6" s="621"/>
      <c r="AT6" s="621"/>
      <c r="AU6" s="621"/>
      <c r="AV6" s="621"/>
      <c r="AW6" s="621"/>
      <c r="AX6" s="621"/>
      <c r="AY6" s="621"/>
      <c r="AZ6" s="621"/>
      <c r="BA6" s="621"/>
      <c r="BB6" s="621"/>
      <c r="BC6" s="621"/>
      <c r="BD6" s="621"/>
      <c r="BE6" s="621"/>
      <c r="BF6" s="622"/>
      <c r="BG6" s="623">
        <v>181967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39285</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39285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121</v>
      </c>
      <c r="S7" s="624"/>
      <c r="T7" s="624"/>
      <c r="U7" s="624"/>
      <c r="V7" s="624"/>
      <c r="W7" s="624"/>
      <c r="X7" s="624"/>
      <c r="Y7" s="625"/>
      <c r="Z7" s="626">
        <v>0</v>
      </c>
      <c r="AA7" s="626"/>
      <c r="AB7" s="626"/>
      <c r="AC7" s="626"/>
      <c r="AD7" s="627">
        <v>121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78098</v>
      </c>
      <c r="BH7" s="624"/>
      <c r="BI7" s="624"/>
      <c r="BJ7" s="624"/>
      <c r="BK7" s="624"/>
      <c r="BL7" s="624"/>
      <c r="BM7" s="624"/>
      <c r="BN7" s="625"/>
      <c r="BO7" s="626">
        <v>42.9</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761333</v>
      </c>
      <c r="CS7" s="624"/>
      <c r="CT7" s="624"/>
      <c r="CU7" s="624"/>
      <c r="CV7" s="624"/>
      <c r="CW7" s="624"/>
      <c r="CX7" s="624"/>
      <c r="CY7" s="625"/>
      <c r="CZ7" s="626">
        <v>28.3</v>
      </c>
      <c r="DA7" s="626"/>
      <c r="DB7" s="626"/>
      <c r="DC7" s="626"/>
      <c r="DD7" s="632">
        <v>108820</v>
      </c>
      <c r="DE7" s="624"/>
      <c r="DF7" s="624"/>
      <c r="DG7" s="624"/>
      <c r="DH7" s="624"/>
      <c r="DI7" s="624"/>
      <c r="DJ7" s="624"/>
      <c r="DK7" s="624"/>
      <c r="DL7" s="624"/>
      <c r="DM7" s="624"/>
      <c r="DN7" s="624"/>
      <c r="DO7" s="624"/>
      <c r="DP7" s="625"/>
      <c r="DQ7" s="632">
        <v>449544</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2846</v>
      </c>
      <c r="S8" s="624"/>
      <c r="T8" s="624"/>
      <c r="U8" s="624"/>
      <c r="V8" s="624"/>
      <c r="W8" s="624"/>
      <c r="X8" s="624"/>
      <c r="Y8" s="625"/>
      <c r="Z8" s="626">
        <v>0.1</v>
      </c>
      <c r="AA8" s="626"/>
      <c r="AB8" s="626"/>
      <c r="AC8" s="626"/>
      <c r="AD8" s="627">
        <v>2846</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2983</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539793</v>
      </c>
      <c r="CS8" s="624"/>
      <c r="CT8" s="624"/>
      <c r="CU8" s="624"/>
      <c r="CV8" s="624"/>
      <c r="CW8" s="624"/>
      <c r="CX8" s="624"/>
      <c r="CY8" s="625"/>
      <c r="CZ8" s="626">
        <v>20.100000000000001</v>
      </c>
      <c r="DA8" s="626"/>
      <c r="DB8" s="626"/>
      <c r="DC8" s="626"/>
      <c r="DD8" s="632">
        <v>16319</v>
      </c>
      <c r="DE8" s="624"/>
      <c r="DF8" s="624"/>
      <c r="DG8" s="624"/>
      <c r="DH8" s="624"/>
      <c r="DI8" s="624"/>
      <c r="DJ8" s="624"/>
      <c r="DK8" s="624"/>
      <c r="DL8" s="624"/>
      <c r="DM8" s="624"/>
      <c r="DN8" s="624"/>
      <c r="DO8" s="624"/>
      <c r="DP8" s="625"/>
      <c r="DQ8" s="632">
        <v>397541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3759</v>
      </c>
      <c r="S9" s="624"/>
      <c r="T9" s="624"/>
      <c r="U9" s="624"/>
      <c r="V9" s="624"/>
      <c r="W9" s="624"/>
      <c r="X9" s="624"/>
      <c r="Y9" s="625"/>
      <c r="Z9" s="626">
        <v>0.1</v>
      </c>
      <c r="AA9" s="626"/>
      <c r="AB9" s="626"/>
      <c r="AC9" s="626"/>
      <c r="AD9" s="627">
        <v>3759</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61824</v>
      </c>
      <c r="BH9" s="624"/>
      <c r="BI9" s="624"/>
      <c r="BJ9" s="624"/>
      <c r="BK9" s="624"/>
      <c r="BL9" s="624"/>
      <c r="BM9" s="624"/>
      <c r="BN9" s="625"/>
      <c r="BO9" s="626">
        <v>34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234568</v>
      </c>
      <c r="CS9" s="624"/>
      <c r="CT9" s="624"/>
      <c r="CU9" s="624"/>
      <c r="CV9" s="624"/>
      <c r="CW9" s="624"/>
      <c r="CX9" s="624"/>
      <c r="CY9" s="625"/>
      <c r="CZ9" s="626">
        <v>8.6999999999999993</v>
      </c>
      <c r="DA9" s="626"/>
      <c r="DB9" s="626"/>
      <c r="DC9" s="626"/>
      <c r="DD9" s="632">
        <v>23261</v>
      </c>
      <c r="DE9" s="624"/>
      <c r="DF9" s="624"/>
      <c r="DG9" s="624"/>
      <c r="DH9" s="624"/>
      <c r="DI9" s="624"/>
      <c r="DJ9" s="624"/>
      <c r="DK9" s="624"/>
      <c r="DL9" s="624"/>
      <c r="DM9" s="624"/>
      <c r="DN9" s="624"/>
      <c r="DO9" s="624"/>
      <c r="DP9" s="625"/>
      <c r="DQ9" s="632">
        <v>205481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4119</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46126</v>
      </c>
      <c r="S11" s="624"/>
      <c r="T11" s="624"/>
      <c r="U11" s="624"/>
      <c r="V11" s="624"/>
      <c r="W11" s="624"/>
      <c r="X11" s="624"/>
      <c r="Y11" s="625"/>
      <c r="Z11" s="628">
        <v>1.6</v>
      </c>
      <c r="AA11" s="629"/>
      <c r="AB11" s="629"/>
      <c r="AC11" s="635"/>
      <c r="AD11" s="632">
        <v>46126</v>
      </c>
      <c r="AE11" s="624"/>
      <c r="AF11" s="624"/>
      <c r="AG11" s="624"/>
      <c r="AH11" s="624"/>
      <c r="AI11" s="624"/>
      <c r="AJ11" s="624"/>
      <c r="AK11" s="625"/>
      <c r="AL11" s="628">
        <v>2.8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9172</v>
      </c>
      <c r="BH11" s="624"/>
      <c r="BI11" s="624"/>
      <c r="BJ11" s="624"/>
      <c r="BK11" s="624"/>
      <c r="BL11" s="624"/>
      <c r="BM11" s="624"/>
      <c r="BN11" s="625"/>
      <c r="BO11" s="626">
        <v>5</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155886</v>
      </c>
      <c r="CS11" s="624"/>
      <c r="CT11" s="624"/>
      <c r="CU11" s="624"/>
      <c r="CV11" s="624"/>
      <c r="CW11" s="624"/>
      <c r="CX11" s="624"/>
      <c r="CY11" s="625"/>
      <c r="CZ11" s="626">
        <v>5.8</v>
      </c>
      <c r="DA11" s="626"/>
      <c r="DB11" s="626"/>
      <c r="DC11" s="626"/>
      <c r="DD11" s="632">
        <v>19885</v>
      </c>
      <c r="DE11" s="624"/>
      <c r="DF11" s="624"/>
      <c r="DG11" s="624"/>
      <c r="DH11" s="624"/>
      <c r="DI11" s="624"/>
      <c r="DJ11" s="624"/>
      <c r="DK11" s="624"/>
      <c r="DL11" s="624"/>
      <c r="DM11" s="624"/>
      <c r="DN11" s="624"/>
      <c r="DO11" s="624"/>
      <c r="DP11" s="625"/>
      <c r="DQ11" s="632">
        <v>94849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79104</v>
      </c>
      <c r="BH12" s="624"/>
      <c r="BI12" s="624"/>
      <c r="BJ12" s="624"/>
      <c r="BK12" s="624"/>
      <c r="BL12" s="624"/>
      <c r="BM12" s="624"/>
      <c r="BN12" s="625"/>
      <c r="BO12" s="626">
        <v>43.5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76937</v>
      </c>
      <c r="CS12" s="624"/>
      <c r="CT12" s="624"/>
      <c r="CU12" s="624"/>
      <c r="CV12" s="624"/>
      <c r="CW12" s="624"/>
      <c r="CX12" s="624"/>
      <c r="CY12" s="625"/>
      <c r="CZ12" s="626">
        <v>2.9</v>
      </c>
      <c r="DA12" s="626"/>
      <c r="DB12" s="626"/>
      <c r="DC12" s="626"/>
      <c r="DD12" s="632">
        <v>48126</v>
      </c>
      <c r="DE12" s="624"/>
      <c r="DF12" s="624"/>
      <c r="DG12" s="624"/>
      <c r="DH12" s="624"/>
      <c r="DI12" s="624"/>
      <c r="DJ12" s="624"/>
      <c r="DK12" s="624"/>
      <c r="DL12" s="624"/>
      <c r="DM12" s="624"/>
      <c r="DN12" s="624"/>
      <c r="DO12" s="624"/>
      <c r="DP12" s="625"/>
      <c r="DQ12" s="632">
        <v>50216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79104</v>
      </c>
      <c r="BH13" s="624"/>
      <c r="BI13" s="624"/>
      <c r="BJ13" s="624"/>
      <c r="BK13" s="624"/>
      <c r="BL13" s="624"/>
      <c r="BM13" s="624"/>
      <c r="BN13" s="625"/>
      <c r="BO13" s="626">
        <v>43.5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322218</v>
      </c>
      <c r="CS13" s="624"/>
      <c r="CT13" s="624"/>
      <c r="CU13" s="624"/>
      <c r="CV13" s="624"/>
      <c r="CW13" s="624"/>
      <c r="CX13" s="624"/>
      <c r="CY13" s="625"/>
      <c r="CZ13" s="626">
        <v>12</v>
      </c>
      <c r="DA13" s="626"/>
      <c r="DB13" s="626"/>
      <c r="DC13" s="626"/>
      <c r="DD13" s="632">
        <v>141394</v>
      </c>
      <c r="DE13" s="624"/>
      <c r="DF13" s="624"/>
      <c r="DG13" s="624"/>
      <c r="DH13" s="624"/>
      <c r="DI13" s="624"/>
      <c r="DJ13" s="624"/>
      <c r="DK13" s="624"/>
      <c r="DL13" s="624"/>
      <c r="DM13" s="624"/>
      <c r="DN13" s="624"/>
      <c r="DO13" s="624"/>
      <c r="DP13" s="625"/>
      <c r="DQ13" s="632">
        <v>221576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13599</v>
      </c>
      <c r="BH14" s="624"/>
      <c r="BI14" s="624"/>
      <c r="BJ14" s="624"/>
      <c r="BK14" s="624"/>
      <c r="BL14" s="624"/>
      <c r="BM14" s="624"/>
      <c r="BN14" s="625"/>
      <c r="BO14" s="626">
        <v>7.5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61791</v>
      </c>
      <c r="CS14" s="624"/>
      <c r="CT14" s="624"/>
      <c r="CU14" s="624"/>
      <c r="CV14" s="624"/>
      <c r="CW14" s="624"/>
      <c r="CX14" s="624"/>
      <c r="CY14" s="625"/>
      <c r="CZ14" s="626">
        <v>2.2999999999999998</v>
      </c>
      <c r="DA14" s="626"/>
      <c r="DB14" s="626"/>
      <c r="DC14" s="626"/>
      <c r="DD14" s="632">
        <v>20266</v>
      </c>
      <c r="DE14" s="624"/>
      <c r="DF14" s="624"/>
      <c r="DG14" s="624"/>
      <c r="DH14" s="624"/>
      <c r="DI14" s="624"/>
      <c r="DJ14" s="624"/>
      <c r="DK14" s="624"/>
      <c r="DL14" s="624"/>
      <c r="DM14" s="624"/>
      <c r="DN14" s="624"/>
      <c r="DO14" s="624"/>
      <c r="DP14" s="625"/>
      <c r="DQ14" s="632">
        <v>38078</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4542</v>
      </c>
      <c r="S15" s="624"/>
      <c r="T15" s="624"/>
      <c r="U15" s="624"/>
      <c r="V15" s="624"/>
      <c r="W15" s="624"/>
      <c r="X15" s="624"/>
      <c r="Y15" s="625"/>
      <c r="Z15" s="626">
        <v>0.2</v>
      </c>
      <c r="AA15" s="626"/>
      <c r="AB15" s="626"/>
      <c r="AC15" s="626"/>
      <c r="AD15" s="627">
        <v>4542</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11166</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242435</v>
      </c>
      <c r="CS15" s="624"/>
      <c r="CT15" s="624"/>
      <c r="CU15" s="624"/>
      <c r="CV15" s="624"/>
      <c r="CW15" s="624"/>
      <c r="CX15" s="624"/>
      <c r="CY15" s="625"/>
      <c r="CZ15" s="626">
        <v>9</v>
      </c>
      <c r="DA15" s="626"/>
      <c r="DB15" s="626"/>
      <c r="DC15" s="626"/>
      <c r="DD15" s="632">
        <v>65554</v>
      </c>
      <c r="DE15" s="624"/>
      <c r="DF15" s="624"/>
      <c r="DG15" s="624"/>
      <c r="DH15" s="624"/>
      <c r="DI15" s="624"/>
      <c r="DJ15" s="624"/>
      <c r="DK15" s="624"/>
      <c r="DL15" s="624"/>
      <c r="DM15" s="624"/>
      <c r="DN15" s="624"/>
      <c r="DO15" s="624"/>
      <c r="DP15" s="625"/>
      <c r="DQ15" s="632">
        <v>178324</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2862</v>
      </c>
      <c r="S16" s="624"/>
      <c r="T16" s="624"/>
      <c r="U16" s="624"/>
      <c r="V16" s="624"/>
      <c r="W16" s="624"/>
      <c r="X16" s="624"/>
      <c r="Y16" s="625"/>
      <c r="Z16" s="626">
        <v>0.1</v>
      </c>
      <c r="AA16" s="626"/>
      <c r="AB16" s="626"/>
      <c r="AC16" s="626"/>
      <c r="AD16" s="627">
        <v>2862</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75703</v>
      </c>
      <c r="CS16" s="624"/>
      <c r="CT16" s="624"/>
      <c r="CU16" s="624"/>
      <c r="CV16" s="624"/>
      <c r="CW16" s="624"/>
      <c r="CX16" s="624"/>
      <c r="CY16" s="625"/>
      <c r="CZ16" s="626">
        <v>2.8</v>
      </c>
      <c r="DA16" s="626"/>
      <c r="DB16" s="626"/>
      <c r="DC16" s="626"/>
      <c r="DD16" s="632" t="s">
        <v>122</v>
      </c>
      <c r="DE16" s="624"/>
      <c r="DF16" s="624"/>
      <c r="DG16" s="624"/>
      <c r="DH16" s="624"/>
      <c r="DI16" s="624"/>
      <c r="DJ16" s="624"/>
      <c r="DK16" s="624"/>
      <c r="DL16" s="624"/>
      <c r="DM16" s="624"/>
      <c r="DN16" s="624"/>
      <c r="DO16" s="624"/>
      <c r="DP16" s="625"/>
      <c r="DQ16" s="632">
        <v>22590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7891</v>
      </c>
      <c r="S17" s="624"/>
      <c r="T17" s="624"/>
      <c r="U17" s="624"/>
      <c r="V17" s="624"/>
      <c r="W17" s="624"/>
      <c r="X17" s="624"/>
      <c r="Y17" s="625"/>
      <c r="Z17" s="626">
        <v>0.3</v>
      </c>
      <c r="AA17" s="626"/>
      <c r="AB17" s="626"/>
      <c r="AC17" s="626"/>
      <c r="AD17" s="627">
        <v>7891</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180152</v>
      </c>
      <c r="CS17" s="624"/>
      <c r="CT17" s="624"/>
      <c r="CU17" s="624"/>
      <c r="CV17" s="624"/>
      <c r="CW17" s="624"/>
      <c r="CX17" s="624"/>
      <c r="CY17" s="625"/>
      <c r="CZ17" s="626">
        <v>6.7</v>
      </c>
      <c r="DA17" s="626"/>
      <c r="DB17" s="626"/>
      <c r="DC17" s="626"/>
      <c r="DD17" s="632" t="s">
        <v>122</v>
      </c>
      <c r="DE17" s="624"/>
      <c r="DF17" s="624"/>
      <c r="DG17" s="624"/>
      <c r="DH17" s="624"/>
      <c r="DI17" s="624"/>
      <c r="DJ17" s="624"/>
      <c r="DK17" s="624"/>
      <c r="DL17" s="624"/>
      <c r="DM17" s="624"/>
      <c r="DN17" s="624"/>
      <c r="DO17" s="624"/>
      <c r="DP17" s="625"/>
      <c r="DQ17" s="632">
        <v>180152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500</v>
      </c>
      <c r="S18" s="624"/>
      <c r="T18" s="624"/>
      <c r="U18" s="624"/>
      <c r="V18" s="624"/>
      <c r="W18" s="624"/>
      <c r="X18" s="624"/>
      <c r="Y18" s="625"/>
      <c r="Z18" s="626">
        <v>0</v>
      </c>
      <c r="AA18" s="626"/>
      <c r="AB18" s="626"/>
      <c r="AC18" s="626"/>
      <c r="AD18" s="627">
        <v>500</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7232</v>
      </c>
      <c r="S19" s="624"/>
      <c r="T19" s="624"/>
      <c r="U19" s="624"/>
      <c r="V19" s="624"/>
      <c r="W19" s="624"/>
      <c r="X19" s="624"/>
      <c r="Y19" s="625"/>
      <c r="Z19" s="626">
        <v>0.3</v>
      </c>
      <c r="AA19" s="626"/>
      <c r="AB19" s="626"/>
      <c r="AC19" s="626"/>
      <c r="AD19" s="627">
        <v>7232</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159</v>
      </c>
      <c r="S20" s="624"/>
      <c r="T20" s="624"/>
      <c r="U20" s="624"/>
      <c r="V20" s="624"/>
      <c r="W20" s="624"/>
      <c r="X20" s="624"/>
      <c r="Y20" s="625"/>
      <c r="Z20" s="626">
        <v>0</v>
      </c>
      <c r="AA20" s="626"/>
      <c r="AB20" s="626"/>
      <c r="AC20" s="626"/>
      <c r="AD20" s="627">
        <v>159</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2690101</v>
      </c>
      <c r="CS20" s="624"/>
      <c r="CT20" s="624"/>
      <c r="CU20" s="624"/>
      <c r="CV20" s="624"/>
      <c r="CW20" s="624"/>
      <c r="CX20" s="624"/>
      <c r="CY20" s="625"/>
      <c r="CZ20" s="626">
        <v>100</v>
      </c>
      <c r="DA20" s="626"/>
      <c r="DB20" s="626"/>
      <c r="DC20" s="626"/>
      <c r="DD20" s="632">
        <v>443625</v>
      </c>
      <c r="DE20" s="624"/>
      <c r="DF20" s="624"/>
      <c r="DG20" s="624"/>
      <c r="DH20" s="624"/>
      <c r="DI20" s="624"/>
      <c r="DJ20" s="624"/>
      <c r="DK20" s="624"/>
      <c r="DL20" s="624"/>
      <c r="DM20" s="624"/>
      <c r="DN20" s="624"/>
      <c r="DO20" s="624"/>
      <c r="DP20" s="625"/>
      <c r="DQ20" s="632">
        <v>1877636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1490130</v>
      </c>
      <c r="S21" s="624"/>
      <c r="T21" s="624"/>
      <c r="U21" s="624"/>
      <c r="V21" s="624"/>
      <c r="W21" s="624"/>
      <c r="X21" s="624"/>
      <c r="Y21" s="625"/>
      <c r="Z21" s="626">
        <v>51.6</v>
      </c>
      <c r="AA21" s="626"/>
      <c r="AB21" s="626"/>
      <c r="AC21" s="626"/>
      <c r="AD21" s="627">
        <v>1353945</v>
      </c>
      <c r="AE21" s="627"/>
      <c r="AF21" s="627"/>
      <c r="AG21" s="627"/>
      <c r="AH21" s="627"/>
      <c r="AI21" s="627"/>
      <c r="AJ21" s="627"/>
      <c r="AK21" s="627"/>
      <c r="AL21" s="628">
        <v>81.8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1353945</v>
      </c>
      <c r="S22" s="624"/>
      <c r="T22" s="624"/>
      <c r="U22" s="624"/>
      <c r="V22" s="624"/>
      <c r="W22" s="624"/>
      <c r="X22" s="624"/>
      <c r="Y22" s="625"/>
      <c r="Z22" s="626">
        <v>46.9</v>
      </c>
      <c r="AA22" s="626"/>
      <c r="AB22" s="626"/>
      <c r="AC22" s="626"/>
      <c r="AD22" s="627">
        <v>1353945</v>
      </c>
      <c r="AE22" s="627"/>
      <c r="AF22" s="627"/>
      <c r="AG22" s="627"/>
      <c r="AH22" s="627"/>
      <c r="AI22" s="627"/>
      <c r="AJ22" s="627"/>
      <c r="AK22" s="627"/>
      <c r="AL22" s="628">
        <v>81.8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136185</v>
      </c>
      <c r="S23" s="624"/>
      <c r="T23" s="624"/>
      <c r="U23" s="624"/>
      <c r="V23" s="624"/>
      <c r="W23" s="624"/>
      <c r="X23" s="624"/>
      <c r="Y23" s="625"/>
      <c r="Z23" s="626">
        <v>4.7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980047</v>
      </c>
      <c r="CS24" s="613"/>
      <c r="CT24" s="613"/>
      <c r="CU24" s="613"/>
      <c r="CV24" s="613"/>
      <c r="CW24" s="613"/>
      <c r="CX24" s="613"/>
      <c r="CY24" s="614"/>
      <c r="CZ24" s="617">
        <v>36.4</v>
      </c>
      <c r="DA24" s="618"/>
      <c r="DB24" s="618"/>
      <c r="DC24" s="634"/>
      <c r="DD24" s="653">
        <v>870687</v>
      </c>
      <c r="DE24" s="613"/>
      <c r="DF24" s="613"/>
      <c r="DG24" s="613"/>
      <c r="DH24" s="613"/>
      <c r="DI24" s="613"/>
      <c r="DJ24" s="613"/>
      <c r="DK24" s="614"/>
      <c r="DL24" s="653">
        <v>856046</v>
      </c>
      <c r="DM24" s="613"/>
      <c r="DN24" s="613"/>
      <c r="DO24" s="613"/>
      <c r="DP24" s="613"/>
      <c r="DQ24" s="613"/>
      <c r="DR24" s="613"/>
      <c r="DS24" s="613"/>
      <c r="DT24" s="613"/>
      <c r="DU24" s="613"/>
      <c r="DV24" s="614"/>
      <c r="DW24" s="617">
        <v>51.6</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1791271</v>
      </c>
      <c r="S25" s="624"/>
      <c r="T25" s="624"/>
      <c r="U25" s="624"/>
      <c r="V25" s="624"/>
      <c r="W25" s="624"/>
      <c r="X25" s="624"/>
      <c r="Y25" s="625"/>
      <c r="Z25" s="626">
        <v>62.1</v>
      </c>
      <c r="AA25" s="626"/>
      <c r="AB25" s="626"/>
      <c r="AC25" s="626"/>
      <c r="AD25" s="627">
        <v>1655086</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668276</v>
      </c>
      <c r="CS25" s="656"/>
      <c r="CT25" s="656"/>
      <c r="CU25" s="656"/>
      <c r="CV25" s="656"/>
      <c r="CW25" s="656"/>
      <c r="CX25" s="656"/>
      <c r="CY25" s="657"/>
      <c r="CZ25" s="628">
        <v>24.8</v>
      </c>
      <c r="DA25" s="654"/>
      <c r="DB25" s="654"/>
      <c r="DC25" s="658"/>
      <c r="DD25" s="632">
        <v>650746</v>
      </c>
      <c r="DE25" s="656"/>
      <c r="DF25" s="656"/>
      <c r="DG25" s="656"/>
      <c r="DH25" s="656"/>
      <c r="DI25" s="656"/>
      <c r="DJ25" s="656"/>
      <c r="DK25" s="657"/>
      <c r="DL25" s="632">
        <v>650746</v>
      </c>
      <c r="DM25" s="656"/>
      <c r="DN25" s="656"/>
      <c r="DO25" s="656"/>
      <c r="DP25" s="656"/>
      <c r="DQ25" s="656"/>
      <c r="DR25" s="656"/>
      <c r="DS25" s="656"/>
      <c r="DT25" s="656"/>
      <c r="DU25" s="656"/>
      <c r="DV25" s="657"/>
      <c r="DW25" s="628">
        <v>39.200000000000003</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396073</v>
      </c>
      <c r="CS26" s="624"/>
      <c r="CT26" s="624"/>
      <c r="CU26" s="624"/>
      <c r="CV26" s="624"/>
      <c r="CW26" s="624"/>
      <c r="CX26" s="624"/>
      <c r="CY26" s="625"/>
      <c r="CZ26" s="628">
        <v>14.7</v>
      </c>
      <c r="DA26" s="654"/>
      <c r="DB26" s="654"/>
      <c r="DC26" s="658"/>
      <c r="DD26" s="632">
        <v>381674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10310</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181967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131619</v>
      </c>
      <c r="CS27" s="656"/>
      <c r="CT27" s="656"/>
      <c r="CU27" s="656"/>
      <c r="CV27" s="656"/>
      <c r="CW27" s="656"/>
      <c r="CX27" s="656"/>
      <c r="CY27" s="657"/>
      <c r="CZ27" s="628">
        <v>4.9000000000000004</v>
      </c>
      <c r="DA27" s="654"/>
      <c r="DB27" s="654"/>
      <c r="DC27" s="658"/>
      <c r="DD27" s="632">
        <v>39789</v>
      </c>
      <c r="DE27" s="656"/>
      <c r="DF27" s="656"/>
      <c r="DG27" s="656"/>
      <c r="DH27" s="656"/>
      <c r="DI27" s="656"/>
      <c r="DJ27" s="656"/>
      <c r="DK27" s="657"/>
      <c r="DL27" s="632">
        <v>39742</v>
      </c>
      <c r="DM27" s="656"/>
      <c r="DN27" s="656"/>
      <c r="DO27" s="656"/>
      <c r="DP27" s="656"/>
      <c r="DQ27" s="656"/>
      <c r="DR27" s="656"/>
      <c r="DS27" s="656"/>
      <c r="DT27" s="656"/>
      <c r="DU27" s="656"/>
      <c r="DV27" s="657"/>
      <c r="DW27" s="628">
        <v>2.4</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12559</v>
      </c>
      <c r="S28" s="624"/>
      <c r="T28" s="624"/>
      <c r="U28" s="624"/>
      <c r="V28" s="624"/>
      <c r="W28" s="624"/>
      <c r="X28" s="624"/>
      <c r="Y28" s="625"/>
      <c r="Z28" s="626">
        <v>0.4</v>
      </c>
      <c r="AA28" s="626"/>
      <c r="AB28" s="626"/>
      <c r="AC28" s="626"/>
      <c r="AD28" s="627">
        <v>69</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180152</v>
      </c>
      <c r="CS28" s="624"/>
      <c r="CT28" s="624"/>
      <c r="CU28" s="624"/>
      <c r="CV28" s="624"/>
      <c r="CW28" s="624"/>
      <c r="CX28" s="624"/>
      <c r="CY28" s="625"/>
      <c r="CZ28" s="628">
        <v>6.7</v>
      </c>
      <c r="DA28" s="654"/>
      <c r="DB28" s="654"/>
      <c r="DC28" s="658"/>
      <c r="DD28" s="632">
        <v>180152</v>
      </c>
      <c r="DE28" s="624"/>
      <c r="DF28" s="624"/>
      <c r="DG28" s="624"/>
      <c r="DH28" s="624"/>
      <c r="DI28" s="624"/>
      <c r="DJ28" s="624"/>
      <c r="DK28" s="625"/>
      <c r="DL28" s="632">
        <v>165558</v>
      </c>
      <c r="DM28" s="624"/>
      <c r="DN28" s="624"/>
      <c r="DO28" s="624"/>
      <c r="DP28" s="624"/>
      <c r="DQ28" s="624"/>
      <c r="DR28" s="624"/>
      <c r="DS28" s="624"/>
      <c r="DT28" s="624"/>
      <c r="DU28" s="624"/>
      <c r="DV28" s="625"/>
      <c r="DW28" s="628">
        <v>10</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1207</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180152</v>
      </c>
      <c r="CS29" s="656"/>
      <c r="CT29" s="656"/>
      <c r="CU29" s="656"/>
      <c r="CV29" s="656"/>
      <c r="CW29" s="656"/>
      <c r="CX29" s="656"/>
      <c r="CY29" s="657"/>
      <c r="CZ29" s="628">
        <v>6.7</v>
      </c>
      <c r="DA29" s="654"/>
      <c r="DB29" s="654"/>
      <c r="DC29" s="658"/>
      <c r="DD29" s="632">
        <v>180152</v>
      </c>
      <c r="DE29" s="656"/>
      <c r="DF29" s="656"/>
      <c r="DG29" s="656"/>
      <c r="DH29" s="656"/>
      <c r="DI29" s="656"/>
      <c r="DJ29" s="656"/>
      <c r="DK29" s="657"/>
      <c r="DL29" s="632">
        <v>165558</v>
      </c>
      <c r="DM29" s="656"/>
      <c r="DN29" s="656"/>
      <c r="DO29" s="656"/>
      <c r="DP29" s="656"/>
      <c r="DQ29" s="656"/>
      <c r="DR29" s="656"/>
      <c r="DS29" s="656"/>
      <c r="DT29" s="656"/>
      <c r="DU29" s="656"/>
      <c r="DV29" s="657"/>
      <c r="DW29" s="628">
        <v>10</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175836</v>
      </c>
      <c r="S30" s="624"/>
      <c r="T30" s="624"/>
      <c r="U30" s="624"/>
      <c r="V30" s="624"/>
      <c r="W30" s="624"/>
      <c r="X30" s="624"/>
      <c r="Y30" s="625"/>
      <c r="Z30" s="626">
        <v>6.1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176959</v>
      </c>
      <c r="CS30" s="624"/>
      <c r="CT30" s="624"/>
      <c r="CU30" s="624"/>
      <c r="CV30" s="624"/>
      <c r="CW30" s="624"/>
      <c r="CX30" s="624"/>
      <c r="CY30" s="625"/>
      <c r="CZ30" s="628">
        <v>6.6</v>
      </c>
      <c r="DA30" s="654"/>
      <c r="DB30" s="654"/>
      <c r="DC30" s="658"/>
      <c r="DD30" s="632">
        <v>176959</v>
      </c>
      <c r="DE30" s="624"/>
      <c r="DF30" s="624"/>
      <c r="DG30" s="624"/>
      <c r="DH30" s="624"/>
      <c r="DI30" s="624"/>
      <c r="DJ30" s="624"/>
      <c r="DK30" s="625"/>
      <c r="DL30" s="632">
        <v>162530</v>
      </c>
      <c r="DM30" s="624"/>
      <c r="DN30" s="624"/>
      <c r="DO30" s="624"/>
      <c r="DP30" s="624"/>
      <c r="DQ30" s="624"/>
      <c r="DR30" s="624"/>
      <c r="DS30" s="624"/>
      <c r="DT30" s="624"/>
      <c r="DU30" s="624"/>
      <c r="DV30" s="625"/>
      <c r="DW30" s="628">
        <v>9.8000000000000007</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99.7</v>
      </c>
      <c r="BH31" s="667"/>
      <c r="BI31" s="667"/>
      <c r="BJ31" s="667"/>
      <c r="BK31" s="667"/>
      <c r="BL31" s="667"/>
      <c r="BM31" s="618">
        <v>99.2</v>
      </c>
      <c r="BN31" s="667"/>
      <c r="BO31" s="667"/>
      <c r="BP31" s="667"/>
      <c r="BQ31" s="668"/>
      <c r="BR31" s="679">
        <v>99.7</v>
      </c>
      <c r="BS31" s="667"/>
      <c r="BT31" s="667"/>
      <c r="BU31" s="667"/>
      <c r="BV31" s="667"/>
      <c r="BW31" s="667"/>
      <c r="BX31" s="618">
        <v>99.4</v>
      </c>
      <c r="BY31" s="667"/>
      <c r="BZ31" s="667"/>
      <c r="CA31" s="667"/>
      <c r="CB31" s="668"/>
      <c r="CD31" s="661"/>
      <c r="CE31" s="662"/>
      <c r="CF31" s="620" t="s">
        <v>301</v>
      </c>
      <c r="CG31" s="621"/>
      <c r="CH31" s="621"/>
      <c r="CI31" s="621"/>
      <c r="CJ31" s="621"/>
      <c r="CK31" s="621"/>
      <c r="CL31" s="621"/>
      <c r="CM31" s="621"/>
      <c r="CN31" s="621"/>
      <c r="CO31" s="621"/>
      <c r="CP31" s="621"/>
      <c r="CQ31" s="622"/>
      <c r="CR31" s="623">
        <v>3193</v>
      </c>
      <c r="CS31" s="656"/>
      <c r="CT31" s="656"/>
      <c r="CU31" s="656"/>
      <c r="CV31" s="656"/>
      <c r="CW31" s="656"/>
      <c r="CX31" s="656"/>
      <c r="CY31" s="657"/>
      <c r="CZ31" s="628">
        <v>0.1</v>
      </c>
      <c r="DA31" s="654"/>
      <c r="DB31" s="654"/>
      <c r="DC31" s="658"/>
      <c r="DD31" s="632">
        <v>3193</v>
      </c>
      <c r="DE31" s="656"/>
      <c r="DF31" s="656"/>
      <c r="DG31" s="656"/>
      <c r="DH31" s="656"/>
      <c r="DI31" s="656"/>
      <c r="DJ31" s="656"/>
      <c r="DK31" s="657"/>
      <c r="DL31" s="632">
        <v>3028</v>
      </c>
      <c r="DM31" s="656"/>
      <c r="DN31" s="656"/>
      <c r="DO31" s="656"/>
      <c r="DP31" s="656"/>
      <c r="DQ31" s="656"/>
      <c r="DR31" s="656"/>
      <c r="DS31" s="656"/>
      <c r="DT31" s="656"/>
      <c r="DU31" s="656"/>
      <c r="DV31" s="657"/>
      <c r="DW31" s="628">
        <v>0.2</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112426</v>
      </c>
      <c r="S32" s="624"/>
      <c r="T32" s="624"/>
      <c r="U32" s="624"/>
      <c r="V32" s="624"/>
      <c r="W32" s="624"/>
      <c r="X32" s="624"/>
      <c r="Y32" s="625"/>
      <c r="Z32" s="626">
        <v>3.9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99.9</v>
      </c>
      <c r="BH32" s="656"/>
      <c r="BI32" s="656"/>
      <c r="BJ32" s="656"/>
      <c r="BK32" s="656"/>
      <c r="BL32" s="656"/>
      <c r="BM32" s="629">
        <v>99.9</v>
      </c>
      <c r="BN32" s="656"/>
      <c r="BO32" s="656"/>
      <c r="BP32" s="656"/>
      <c r="BQ32" s="678"/>
      <c r="BR32" s="680">
        <v>99.8</v>
      </c>
      <c r="BS32" s="656"/>
      <c r="BT32" s="656"/>
      <c r="BU32" s="656"/>
      <c r="BV32" s="656"/>
      <c r="BW32" s="656"/>
      <c r="BX32" s="629">
        <v>99.7</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15143</v>
      </c>
      <c r="S33" s="624"/>
      <c r="T33" s="624"/>
      <c r="U33" s="624"/>
      <c r="V33" s="624"/>
      <c r="W33" s="624"/>
      <c r="X33" s="624"/>
      <c r="Y33" s="625"/>
      <c r="Z33" s="626">
        <v>0.5</v>
      </c>
      <c r="AA33" s="626"/>
      <c r="AB33" s="626"/>
      <c r="AC33" s="626"/>
      <c r="AD33" s="627">
        <v>219</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99.5</v>
      </c>
      <c r="BH33" s="682"/>
      <c r="BI33" s="682"/>
      <c r="BJ33" s="682"/>
      <c r="BK33" s="682"/>
      <c r="BL33" s="682"/>
      <c r="BM33" s="683">
        <v>98.4</v>
      </c>
      <c r="BN33" s="682"/>
      <c r="BO33" s="682"/>
      <c r="BP33" s="682"/>
      <c r="BQ33" s="684"/>
      <c r="BR33" s="681">
        <v>99.6</v>
      </c>
      <c r="BS33" s="682"/>
      <c r="BT33" s="682"/>
      <c r="BU33" s="682"/>
      <c r="BV33" s="682"/>
      <c r="BW33" s="682"/>
      <c r="BX33" s="683">
        <v>98.8</v>
      </c>
      <c r="BY33" s="682"/>
      <c r="BZ33" s="682"/>
      <c r="CA33" s="682"/>
      <c r="CB33" s="684"/>
      <c r="CD33" s="620" t="s">
        <v>308</v>
      </c>
      <c r="CE33" s="621"/>
      <c r="CF33" s="621"/>
      <c r="CG33" s="621"/>
      <c r="CH33" s="621"/>
      <c r="CI33" s="621"/>
      <c r="CJ33" s="621"/>
      <c r="CK33" s="621"/>
      <c r="CL33" s="621"/>
      <c r="CM33" s="621"/>
      <c r="CN33" s="621"/>
      <c r="CO33" s="621"/>
      <c r="CP33" s="621"/>
      <c r="CQ33" s="622"/>
      <c r="CR33" s="623">
        <v>1190727</v>
      </c>
      <c r="CS33" s="656"/>
      <c r="CT33" s="656"/>
      <c r="CU33" s="656"/>
      <c r="CV33" s="656"/>
      <c r="CW33" s="656"/>
      <c r="CX33" s="656"/>
      <c r="CY33" s="657"/>
      <c r="CZ33" s="628">
        <v>44.3</v>
      </c>
      <c r="DA33" s="654"/>
      <c r="DB33" s="654"/>
      <c r="DC33" s="658"/>
      <c r="DD33" s="632">
        <v>873010</v>
      </c>
      <c r="DE33" s="656"/>
      <c r="DF33" s="656"/>
      <c r="DG33" s="656"/>
      <c r="DH33" s="656"/>
      <c r="DI33" s="656"/>
      <c r="DJ33" s="656"/>
      <c r="DK33" s="657"/>
      <c r="DL33" s="632">
        <v>564269</v>
      </c>
      <c r="DM33" s="656"/>
      <c r="DN33" s="656"/>
      <c r="DO33" s="656"/>
      <c r="DP33" s="656"/>
      <c r="DQ33" s="656"/>
      <c r="DR33" s="656"/>
      <c r="DS33" s="656"/>
      <c r="DT33" s="656"/>
      <c r="DU33" s="656"/>
      <c r="DV33" s="657"/>
      <c r="DW33" s="628">
        <v>34</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95600</v>
      </c>
      <c r="S34" s="624"/>
      <c r="T34" s="624"/>
      <c r="U34" s="624"/>
      <c r="V34" s="624"/>
      <c r="W34" s="624"/>
      <c r="X34" s="624"/>
      <c r="Y34" s="625"/>
      <c r="Z34" s="626">
        <v>3.3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425298</v>
      </c>
      <c r="CS34" s="624"/>
      <c r="CT34" s="624"/>
      <c r="CU34" s="624"/>
      <c r="CV34" s="624"/>
      <c r="CW34" s="624"/>
      <c r="CX34" s="624"/>
      <c r="CY34" s="625"/>
      <c r="CZ34" s="628">
        <v>15.8</v>
      </c>
      <c r="DA34" s="654"/>
      <c r="DB34" s="654"/>
      <c r="DC34" s="658"/>
      <c r="DD34" s="632">
        <v>310021</v>
      </c>
      <c r="DE34" s="624"/>
      <c r="DF34" s="624"/>
      <c r="DG34" s="624"/>
      <c r="DH34" s="624"/>
      <c r="DI34" s="624"/>
      <c r="DJ34" s="624"/>
      <c r="DK34" s="625"/>
      <c r="DL34" s="632">
        <v>255602</v>
      </c>
      <c r="DM34" s="624"/>
      <c r="DN34" s="624"/>
      <c r="DO34" s="624"/>
      <c r="DP34" s="624"/>
      <c r="DQ34" s="624"/>
      <c r="DR34" s="624"/>
      <c r="DS34" s="624"/>
      <c r="DT34" s="624"/>
      <c r="DU34" s="624"/>
      <c r="DV34" s="625"/>
      <c r="DW34" s="628">
        <v>15.4</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123245</v>
      </c>
      <c r="S35" s="624"/>
      <c r="T35" s="624"/>
      <c r="U35" s="624"/>
      <c r="V35" s="624"/>
      <c r="W35" s="624"/>
      <c r="X35" s="624"/>
      <c r="Y35" s="625"/>
      <c r="Z35" s="626">
        <v>4.3</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26826</v>
      </c>
      <c r="CS35" s="656"/>
      <c r="CT35" s="656"/>
      <c r="CU35" s="656"/>
      <c r="CV35" s="656"/>
      <c r="CW35" s="656"/>
      <c r="CX35" s="656"/>
      <c r="CY35" s="657"/>
      <c r="CZ35" s="628">
        <v>1</v>
      </c>
      <c r="DA35" s="654"/>
      <c r="DB35" s="654"/>
      <c r="DC35" s="658"/>
      <c r="DD35" s="632">
        <v>26311</v>
      </c>
      <c r="DE35" s="656"/>
      <c r="DF35" s="656"/>
      <c r="DG35" s="656"/>
      <c r="DH35" s="656"/>
      <c r="DI35" s="656"/>
      <c r="DJ35" s="656"/>
      <c r="DK35" s="657"/>
      <c r="DL35" s="632">
        <v>26311</v>
      </c>
      <c r="DM35" s="656"/>
      <c r="DN35" s="656"/>
      <c r="DO35" s="656"/>
      <c r="DP35" s="656"/>
      <c r="DQ35" s="656"/>
      <c r="DR35" s="656"/>
      <c r="DS35" s="656"/>
      <c r="DT35" s="656"/>
      <c r="DU35" s="656"/>
      <c r="DV35" s="657"/>
      <c r="DW35" s="628">
        <v>1.6</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163748</v>
      </c>
      <c r="S36" s="624"/>
      <c r="T36" s="624"/>
      <c r="U36" s="624"/>
      <c r="V36" s="624"/>
      <c r="W36" s="624"/>
      <c r="X36" s="624"/>
      <c r="Y36" s="625"/>
      <c r="Z36" s="626">
        <v>5.7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363506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30976</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446721</v>
      </c>
      <c r="CS36" s="624"/>
      <c r="CT36" s="624"/>
      <c r="CU36" s="624"/>
      <c r="CV36" s="624"/>
      <c r="CW36" s="624"/>
      <c r="CX36" s="624"/>
      <c r="CY36" s="625"/>
      <c r="CZ36" s="628">
        <v>16.600000000000001</v>
      </c>
      <c r="DA36" s="654"/>
      <c r="DB36" s="654"/>
      <c r="DC36" s="658"/>
      <c r="DD36" s="632">
        <v>380044</v>
      </c>
      <c r="DE36" s="624"/>
      <c r="DF36" s="624"/>
      <c r="DG36" s="624"/>
      <c r="DH36" s="624"/>
      <c r="DI36" s="624"/>
      <c r="DJ36" s="624"/>
      <c r="DK36" s="625"/>
      <c r="DL36" s="632">
        <v>139601</v>
      </c>
      <c r="DM36" s="624"/>
      <c r="DN36" s="624"/>
      <c r="DO36" s="624"/>
      <c r="DP36" s="624"/>
      <c r="DQ36" s="624"/>
      <c r="DR36" s="624"/>
      <c r="DS36" s="624"/>
      <c r="DT36" s="624"/>
      <c r="DU36" s="624"/>
      <c r="DV36" s="625"/>
      <c r="DW36" s="628">
        <v>8.4</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71963</v>
      </c>
      <c r="S37" s="624"/>
      <c r="T37" s="624"/>
      <c r="U37" s="624"/>
      <c r="V37" s="624"/>
      <c r="W37" s="624"/>
      <c r="X37" s="624"/>
      <c r="Y37" s="625"/>
      <c r="Z37" s="626">
        <v>2.5</v>
      </c>
      <c r="AA37" s="626"/>
      <c r="AB37" s="626"/>
      <c r="AC37" s="626"/>
      <c r="AD37" s="627">
        <v>219</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125097</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28612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14698</v>
      </c>
      <c r="CS37" s="656"/>
      <c r="CT37" s="656"/>
      <c r="CU37" s="656"/>
      <c r="CV37" s="656"/>
      <c r="CW37" s="656"/>
      <c r="CX37" s="656"/>
      <c r="CY37" s="657"/>
      <c r="CZ37" s="628">
        <v>0.5</v>
      </c>
      <c r="DA37" s="654"/>
      <c r="DB37" s="654"/>
      <c r="DC37" s="658"/>
      <c r="DD37" s="632">
        <v>14698</v>
      </c>
      <c r="DE37" s="656"/>
      <c r="DF37" s="656"/>
      <c r="DG37" s="656"/>
      <c r="DH37" s="656"/>
      <c r="DI37" s="656"/>
      <c r="DJ37" s="656"/>
      <c r="DK37" s="657"/>
      <c r="DL37" s="632">
        <v>14698</v>
      </c>
      <c r="DM37" s="656"/>
      <c r="DN37" s="656"/>
      <c r="DO37" s="656"/>
      <c r="DP37" s="656"/>
      <c r="DQ37" s="656"/>
      <c r="DR37" s="656"/>
      <c r="DS37" s="656"/>
      <c r="DT37" s="656"/>
      <c r="DU37" s="656"/>
      <c r="DV37" s="657"/>
      <c r="DW37" s="628">
        <v>0.9</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313326</v>
      </c>
      <c r="S38" s="624"/>
      <c r="T38" s="624"/>
      <c r="U38" s="624"/>
      <c r="V38" s="624"/>
      <c r="W38" s="624"/>
      <c r="X38" s="624"/>
      <c r="Y38" s="625"/>
      <c r="Z38" s="626">
        <v>10.9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64903</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303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173506</v>
      </c>
      <c r="CS38" s="624"/>
      <c r="CT38" s="624"/>
      <c r="CU38" s="624"/>
      <c r="CV38" s="624"/>
      <c r="CW38" s="624"/>
      <c r="CX38" s="624"/>
      <c r="CY38" s="625"/>
      <c r="CZ38" s="628">
        <v>6.4</v>
      </c>
      <c r="DA38" s="654"/>
      <c r="DB38" s="654"/>
      <c r="DC38" s="658"/>
      <c r="DD38" s="632">
        <v>149246</v>
      </c>
      <c r="DE38" s="624"/>
      <c r="DF38" s="624"/>
      <c r="DG38" s="624"/>
      <c r="DH38" s="624"/>
      <c r="DI38" s="624"/>
      <c r="DJ38" s="624"/>
      <c r="DK38" s="625"/>
      <c r="DL38" s="632">
        <v>142755</v>
      </c>
      <c r="DM38" s="624"/>
      <c r="DN38" s="624"/>
      <c r="DO38" s="624"/>
      <c r="DP38" s="624"/>
      <c r="DQ38" s="624"/>
      <c r="DR38" s="624"/>
      <c r="DS38" s="624"/>
      <c r="DT38" s="624"/>
      <c r="DU38" s="624"/>
      <c r="DV38" s="625"/>
      <c r="DW38" s="628">
        <v>8.6</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480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118376</v>
      </c>
      <c r="CS39" s="656"/>
      <c r="CT39" s="656"/>
      <c r="CU39" s="656"/>
      <c r="CV39" s="656"/>
      <c r="CW39" s="656"/>
      <c r="CX39" s="656"/>
      <c r="CY39" s="657"/>
      <c r="CZ39" s="628">
        <v>4.4000000000000004</v>
      </c>
      <c r="DA39" s="654"/>
      <c r="DB39" s="654"/>
      <c r="DC39" s="658"/>
      <c r="DD39" s="632">
        <v>7388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2826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83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2886634</v>
      </c>
      <c r="S41" s="696"/>
      <c r="T41" s="696"/>
      <c r="U41" s="696"/>
      <c r="V41" s="696"/>
      <c r="W41" s="696"/>
      <c r="X41" s="696"/>
      <c r="Y41" s="700"/>
      <c r="Z41" s="701">
        <v>100</v>
      </c>
      <c r="AA41" s="701"/>
      <c r="AB41" s="701"/>
      <c r="AC41" s="701"/>
      <c r="AD41" s="702">
        <v>1655593</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23819</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149687</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410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519327</v>
      </c>
      <c r="CS42" s="656"/>
      <c r="CT42" s="656"/>
      <c r="CU42" s="656"/>
      <c r="CV42" s="656"/>
      <c r="CW42" s="656"/>
      <c r="CX42" s="656"/>
      <c r="CY42" s="657"/>
      <c r="CZ42" s="628">
        <v>19.3</v>
      </c>
      <c r="DA42" s="654"/>
      <c r="DB42" s="654"/>
      <c r="DC42" s="658"/>
      <c r="DD42" s="632">
        <v>133939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7904</v>
      </c>
      <c r="CS43" s="656"/>
      <c r="CT43" s="656"/>
      <c r="CU43" s="656"/>
      <c r="CV43" s="656"/>
      <c r="CW43" s="656"/>
      <c r="CX43" s="656"/>
      <c r="CY43" s="657"/>
      <c r="CZ43" s="628">
        <v>0.3</v>
      </c>
      <c r="DA43" s="654"/>
      <c r="DB43" s="654"/>
      <c r="DC43" s="658"/>
      <c r="DD43" s="632">
        <v>7904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443625</v>
      </c>
      <c r="CS44" s="624"/>
      <c r="CT44" s="624"/>
      <c r="CU44" s="624"/>
      <c r="CV44" s="624"/>
      <c r="CW44" s="624"/>
      <c r="CX44" s="624"/>
      <c r="CY44" s="625"/>
      <c r="CZ44" s="628">
        <v>16.5</v>
      </c>
      <c r="DA44" s="629"/>
      <c r="DB44" s="629"/>
      <c r="DC44" s="635"/>
      <c r="DD44" s="632">
        <v>111350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49517</v>
      </c>
      <c r="CS45" s="656"/>
      <c r="CT45" s="656"/>
      <c r="CU45" s="656"/>
      <c r="CV45" s="656"/>
      <c r="CW45" s="656"/>
      <c r="CX45" s="656"/>
      <c r="CY45" s="657"/>
      <c r="CZ45" s="628">
        <v>1.8</v>
      </c>
      <c r="DA45" s="654"/>
      <c r="DB45" s="654"/>
      <c r="DC45" s="658"/>
      <c r="DD45" s="632">
        <v>15542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393858</v>
      </c>
      <c r="CS46" s="624"/>
      <c r="CT46" s="624"/>
      <c r="CU46" s="624"/>
      <c r="CV46" s="624"/>
      <c r="CW46" s="624"/>
      <c r="CX46" s="624"/>
      <c r="CY46" s="625"/>
      <c r="CZ46" s="628">
        <v>14.6</v>
      </c>
      <c r="DA46" s="629"/>
      <c r="DB46" s="629"/>
      <c r="DC46" s="635"/>
      <c r="DD46" s="632">
        <v>95558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75702</v>
      </c>
      <c r="CS47" s="656"/>
      <c r="CT47" s="656"/>
      <c r="CU47" s="656"/>
      <c r="CV47" s="656"/>
      <c r="CW47" s="656"/>
      <c r="CX47" s="656"/>
      <c r="CY47" s="657"/>
      <c r="CZ47" s="628">
        <v>2.8</v>
      </c>
      <c r="DA47" s="654"/>
      <c r="DB47" s="654"/>
      <c r="DC47" s="658"/>
      <c r="DD47" s="632">
        <v>22589</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2690101</v>
      </c>
      <c r="CS49" s="682"/>
      <c r="CT49" s="682"/>
      <c r="CU49" s="682"/>
      <c r="CV49" s="682"/>
      <c r="CW49" s="682"/>
      <c r="CX49" s="682"/>
      <c r="CY49" s="711"/>
      <c r="CZ49" s="703">
        <v>100</v>
      </c>
      <c r="DA49" s="712"/>
      <c r="DB49" s="712"/>
      <c r="DC49" s="713"/>
      <c r="DD49" s="714">
        <v>1877636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DTqflj/b5zDzvEaL8n7eq+GXOSso+6Vcl2aHj8dd/Npf+82cJq/MvGcxUv4oMob/rOBBCQcgAwV1TFEaDJppA==" saltValue="x7gUCiBrQpJq4Kn+B7XRu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2855</v>
      </c>
      <c r="R7" s="753"/>
      <c r="S7" s="753"/>
      <c r="T7" s="753"/>
      <c r="U7" s="753"/>
      <c r="V7" s="753">
        <v>2673</v>
      </c>
      <c r="W7" s="753"/>
      <c r="X7" s="753"/>
      <c r="Y7" s="753"/>
      <c r="Z7" s="753"/>
      <c r="AA7" s="753">
        <v>182</v>
      </c>
      <c r="AB7" s="753"/>
      <c r="AC7" s="753"/>
      <c r="AD7" s="753"/>
      <c r="AE7" s="754"/>
      <c r="AF7" s="755">
        <v>67</v>
      </c>
      <c r="AG7" s="756"/>
      <c r="AH7" s="756"/>
      <c r="AI7" s="756"/>
      <c r="AJ7" s="757"/>
      <c r="AK7" s="758">
        <v>123</v>
      </c>
      <c r="AL7" s="759"/>
      <c r="AM7" s="759"/>
      <c r="AN7" s="759"/>
      <c r="AO7" s="759"/>
      <c r="AP7" s="759">
        <v>1541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-5</v>
      </c>
      <c r="CI7" s="744"/>
      <c r="CJ7" s="744"/>
      <c r="CK7" s="744"/>
      <c r="CL7" s="745"/>
      <c r="CM7" s="743">
        <v>23</v>
      </c>
      <c r="CN7" s="744"/>
      <c r="CO7" s="744"/>
      <c r="CP7" s="744"/>
      <c r="CQ7" s="745"/>
      <c r="CR7" s="743">
        <v>10</v>
      </c>
      <c r="CS7" s="744"/>
      <c r="CT7" s="744"/>
      <c r="CU7" s="744"/>
      <c r="CV7" s="745"/>
      <c r="CW7" s="743">
        <v>6</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556</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32</v>
      </c>
      <c r="R8" s="784"/>
      <c r="S8" s="784"/>
      <c r="T8" s="784"/>
      <c r="U8" s="784"/>
      <c r="V8" s="784">
        <v>17</v>
      </c>
      <c r="W8" s="784"/>
      <c r="X8" s="784"/>
      <c r="Y8" s="784"/>
      <c r="Z8" s="784"/>
      <c r="AA8" s="784">
        <v>15</v>
      </c>
      <c r="AB8" s="784"/>
      <c r="AC8" s="784"/>
      <c r="AD8" s="784"/>
      <c r="AE8" s="785"/>
      <c r="AF8" s="786">
        <v>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f>SUM(Q7:U22)</f>
        <v>2887</v>
      </c>
      <c r="R23" s="793"/>
      <c r="S23" s="793"/>
      <c r="T23" s="793"/>
      <c r="U23" s="793"/>
      <c r="V23" s="793">
        <f>SUM(V7:Z22)</f>
        <v>2690</v>
      </c>
      <c r="W23" s="793"/>
      <c r="X23" s="793"/>
      <c r="Y23" s="793"/>
      <c r="Z23" s="793"/>
      <c r="AA23" s="793">
        <f>SUM(AA7:AE22)</f>
        <v>197</v>
      </c>
      <c r="AB23" s="793"/>
      <c r="AC23" s="793"/>
      <c r="AD23" s="793"/>
      <c r="AE23" s="794"/>
      <c r="AF23" s="795">
        <v>69</v>
      </c>
      <c r="AG23" s="793"/>
      <c r="AH23" s="793"/>
      <c r="AI23" s="793"/>
      <c r="AJ23" s="796"/>
      <c r="AK23" s="797"/>
      <c r="AL23" s="798"/>
      <c r="AM23" s="798"/>
      <c r="AN23" s="798"/>
      <c r="AO23" s="798"/>
      <c r="AP23" s="793">
        <f>SUM(AP7:AT22)</f>
        <v>1541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311</v>
      </c>
      <c r="R28" s="823"/>
      <c r="S28" s="823"/>
      <c r="T28" s="823"/>
      <c r="U28" s="823"/>
      <c r="V28" s="823">
        <v>280</v>
      </c>
      <c r="W28" s="823"/>
      <c r="X28" s="823"/>
      <c r="Y28" s="823"/>
      <c r="Z28" s="823"/>
      <c r="AA28" s="823">
        <v>31</v>
      </c>
      <c r="AB28" s="823"/>
      <c r="AC28" s="823"/>
      <c r="AD28" s="823"/>
      <c r="AE28" s="824"/>
      <c r="AF28" s="825">
        <v>31</v>
      </c>
      <c r="AG28" s="823"/>
      <c r="AH28" s="823"/>
      <c r="AI28" s="823"/>
      <c r="AJ28" s="826"/>
      <c r="AK28" s="827">
        <v>24</v>
      </c>
      <c r="AL28" s="828"/>
      <c r="AM28" s="828"/>
      <c r="AN28" s="828"/>
      <c r="AO28" s="828"/>
      <c r="AP28" s="828" t="s">
        <v>553</v>
      </c>
      <c r="AQ28" s="828"/>
      <c r="AR28" s="828"/>
      <c r="AS28" s="828"/>
      <c r="AT28" s="828"/>
      <c r="AU28" s="828" t="s">
        <v>554</v>
      </c>
      <c r="AV28" s="828"/>
      <c r="AW28" s="828"/>
      <c r="AX28" s="828"/>
      <c r="AY28" s="828"/>
      <c r="AZ28" s="829" t="s">
        <v>555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404</v>
      </c>
      <c r="R29" s="784"/>
      <c r="S29" s="784"/>
      <c r="T29" s="784"/>
      <c r="U29" s="784"/>
      <c r="V29" s="784">
        <v>403</v>
      </c>
      <c r="W29" s="784"/>
      <c r="X29" s="784"/>
      <c r="Y29" s="784"/>
      <c r="Z29" s="784"/>
      <c r="AA29" s="785">
        <v>1</v>
      </c>
      <c r="AB29" s="787"/>
      <c r="AC29" s="787"/>
      <c r="AD29" s="787"/>
      <c r="AE29" s="788"/>
      <c r="AF29" s="786">
        <v>1</v>
      </c>
      <c r="AG29" s="787"/>
      <c r="AH29" s="787"/>
      <c r="AI29" s="787"/>
      <c r="AJ29" s="788"/>
      <c r="AK29" s="834">
        <v>69</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54</v>
      </c>
      <c r="R30" s="784"/>
      <c r="S30" s="784"/>
      <c r="T30" s="784"/>
      <c r="U30" s="784"/>
      <c r="V30" s="784">
        <v>53</v>
      </c>
      <c r="W30" s="784"/>
      <c r="X30" s="784"/>
      <c r="Y30" s="784"/>
      <c r="Z30" s="784"/>
      <c r="AA30" s="785">
        <v>1</v>
      </c>
      <c r="AB30" s="787"/>
      <c r="AC30" s="787"/>
      <c r="AD30" s="787"/>
      <c r="AE30" s="788"/>
      <c r="AF30" s="786">
        <v>0</v>
      </c>
      <c r="AG30" s="787"/>
      <c r="AH30" s="787"/>
      <c r="AI30" s="787"/>
      <c r="AJ30" s="788"/>
      <c r="AK30" s="834">
        <v>80</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77</v>
      </c>
      <c r="R31" s="784"/>
      <c r="S31" s="784"/>
      <c r="T31" s="784"/>
      <c r="U31" s="784"/>
      <c r="V31" s="784">
        <v>39</v>
      </c>
      <c r="W31" s="784"/>
      <c r="X31" s="784"/>
      <c r="Y31" s="784"/>
      <c r="Z31" s="784"/>
      <c r="AA31" s="785">
        <v>38</v>
      </c>
      <c r="AB31" s="787"/>
      <c r="AC31" s="787"/>
      <c r="AD31" s="787"/>
      <c r="AE31" s="788"/>
      <c r="AF31" s="786">
        <v>38</v>
      </c>
      <c r="AG31" s="787"/>
      <c r="AH31" s="787"/>
      <c r="AI31" s="787"/>
      <c r="AJ31" s="788"/>
      <c r="AK31" s="834">
        <v>65</v>
      </c>
      <c r="AL31" s="830"/>
      <c r="AM31" s="830"/>
      <c r="AN31" s="830"/>
      <c r="AO31" s="830"/>
      <c r="AP31" s="830">
        <v>247</v>
      </c>
      <c r="AQ31" s="830"/>
      <c r="AR31" s="830"/>
      <c r="AS31" s="830"/>
      <c r="AT31" s="830"/>
      <c r="AU31" s="830">
        <v>125</v>
      </c>
      <c r="AV31" s="830"/>
      <c r="AW31" s="830"/>
      <c r="AX31" s="830"/>
      <c r="AY31" s="830"/>
      <c r="AZ31" s="831" t="s">
        <v>553</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42</v>
      </c>
      <c r="R32" s="784"/>
      <c r="S32" s="784"/>
      <c r="T32" s="784"/>
      <c r="U32" s="784"/>
      <c r="V32" s="784">
        <v>12</v>
      </c>
      <c r="W32" s="784"/>
      <c r="X32" s="784"/>
      <c r="Y32" s="784"/>
      <c r="Z32" s="784"/>
      <c r="AA32" s="785">
        <v>30</v>
      </c>
      <c r="AB32" s="787"/>
      <c r="AC32" s="787"/>
      <c r="AD32" s="787"/>
      <c r="AE32" s="788"/>
      <c r="AF32" s="786">
        <v>30</v>
      </c>
      <c r="AG32" s="787"/>
      <c r="AH32" s="787"/>
      <c r="AI32" s="787"/>
      <c r="AJ32" s="788"/>
      <c r="AK32" s="834">
        <v>125</v>
      </c>
      <c r="AL32" s="830"/>
      <c r="AM32" s="830"/>
      <c r="AN32" s="830"/>
      <c r="AO32" s="830"/>
      <c r="AP32" s="830">
        <v>452</v>
      </c>
      <c r="AQ32" s="830"/>
      <c r="AR32" s="830"/>
      <c r="AS32" s="830"/>
      <c r="AT32" s="830"/>
      <c r="AU32" s="830">
        <v>452</v>
      </c>
      <c r="AV32" s="830"/>
      <c r="AW32" s="830"/>
      <c r="AX32" s="830"/>
      <c r="AY32" s="830"/>
      <c r="AZ32" s="831" t="s">
        <v>553</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100</v>
      </c>
      <c r="AG63" s="844"/>
      <c r="AH63" s="844"/>
      <c r="AI63" s="844"/>
      <c r="AJ63" s="845"/>
      <c r="AK63" s="846"/>
      <c r="AL63" s="841"/>
      <c r="AM63" s="841"/>
      <c r="AN63" s="841"/>
      <c r="AO63" s="841"/>
      <c r="AP63" s="844">
        <f>SUM(AP28:AT62)</f>
        <v>699</v>
      </c>
      <c r="AQ63" s="844"/>
      <c r="AR63" s="844"/>
      <c r="AS63" s="844"/>
      <c r="AT63" s="844"/>
      <c r="AU63" s="844">
        <f>SUM(AU28:AY62)</f>
        <v>577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v>0</v>
      </c>
      <c r="AL68" s="866"/>
      <c r="AM68" s="866"/>
      <c r="AN68" s="866"/>
      <c r="AO68" s="866"/>
      <c r="AP68" s="866">
        <v>0</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4917</v>
      </c>
      <c r="R69" s="830"/>
      <c r="S69" s="830"/>
      <c r="T69" s="830"/>
      <c r="U69" s="830"/>
      <c r="V69" s="830">
        <v>4349</v>
      </c>
      <c r="W69" s="830"/>
      <c r="X69" s="830"/>
      <c r="Y69" s="830"/>
      <c r="Z69" s="830"/>
      <c r="AA69" s="830">
        <v>568</v>
      </c>
      <c r="AB69" s="830"/>
      <c r="AC69" s="830"/>
      <c r="AD69" s="830"/>
      <c r="AE69" s="830"/>
      <c r="AF69" s="830">
        <v>568</v>
      </c>
      <c r="AG69" s="830"/>
      <c r="AH69" s="830"/>
      <c r="AI69" s="830"/>
      <c r="AJ69" s="830"/>
      <c r="AK69" s="830">
        <v>11</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96</v>
      </c>
      <c r="R70" s="830"/>
      <c r="S70" s="830"/>
      <c r="T70" s="830"/>
      <c r="U70" s="830"/>
      <c r="V70" s="830">
        <v>63</v>
      </c>
      <c r="W70" s="830"/>
      <c r="X70" s="830"/>
      <c r="Y70" s="830"/>
      <c r="Z70" s="830"/>
      <c r="AA70" s="830">
        <v>33</v>
      </c>
      <c r="AB70" s="830"/>
      <c r="AC70" s="830"/>
      <c r="AD70" s="830"/>
      <c r="AE70" s="830"/>
      <c r="AF70" s="830">
        <v>33</v>
      </c>
      <c r="AG70" s="830"/>
      <c r="AH70" s="830"/>
      <c r="AI70" s="830"/>
      <c r="AJ70" s="830"/>
      <c r="AK70" s="830">
        <v>0</v>
      </c>
      <c r="AL70" s="830"/>
      <c r="AM70" s="830"/>
      <c r="AN70" s="830"/>
      <c r="AO70" s="830"/>
      <c r="AP70" s="830">
        <v>0</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477</v>
      </c>
      <c r="R71" s="830"/>
      <c r="S71" s="830"/>
      <c r="T71" s="830"/>
      <c r="U71" s="830"/>
      <c r="V71" s="830">
        <v>477</v>
      </c>
      <c r="W71" s="830"/>
      <c r="X71" s="830"/>
      <c r="Y71" s="830"/>
      <c r="Z71" s="830"/>
      <c r="AA71" s="830">
        <v>0</v>
      </c>
      <c r="AB71" s="830"/>
      <c r="AC71" s="830"/>
      <c r="AD71" s="830"/>
      <c r="AE71" s="830"/>
      <c r="AF71" s="830">
        <v>0</v>
      </c>
      <c r="AG71" s="830"/>
      <c r="AH71" s="830"/>
      <c r="AI71" s="830"/>
      <c r="AJ71" s="830"/>
      <c r="AK71" s="830">
        <v>0</v>
      </c>
      <c r="AL71" s="830"/>
      <c r="AM71" s="830"/>
      <c r="AN71" s="830"/>
      <c r="AO71" s="830"/>
      <c r="AP71" s="830">
        <v>0</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75</v>
      </c>
      <c r="R72" s="830"/>
      <c r="S72" s="830"/>
      <c r="T72" s="830"/>
      <c r="U72" s="830"/>
      <c r="V72" s="830">
        <v>68</v>
      </c>
      <c r="W72" s="830"/>
      <c r="X72" s="830"/>
      <c r="Y72" s="830"/>
      <c r="Z72" s="830"/>
      <c r="AA72" s="830">
        <v>7</v>
      </c>
      <c r="AB72" s="830"/>
      <c r="AC72" s="830"/>
      <c r="AD72" s="830"/>
      <c r="AE72" s="830"/>
      <c r="AF72" s="830">
        <v>7</v>
      </c>
      <c r="AG72" s="830"/>
      <c r="AH72" s="830"/>
      <c r="AI72" s="830"/>
      <c r="AJ72" s="830"/>
      <c r="AK72" s="830">
        <v>17</v>
      </c>
      <c r="AL72" s="830"/>
      <c r="AM72" s="830"/>
      <c r="AN72" s="830"/>
      <c r="AO72" s="830"/>
      <c r="AP72" s="830">
        <v>0</v>
      </c>
      <c r="AQ72" s="830"/>
      <c r="AR72" s="830"/>
      <c r="AS72" s="830"/>
      <c r="AT72" s="830"/>
      <c r="AU72" s="830">
        <v>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143031</v>
      </c>
      <c r="R73" s="830"/>
      <c r="S73" s="830"/>
      <c r="T73" s="830"/>
      <c r="U73" s="830"/>
      <c r="V73" s="830">
        <v>140009</v>
      </c>
      <c r="W73" s="830"/>
      <c r="X73" s="830"/>
      <c r="Y73" s="830"/>
      <c r="Z73" s="830"/>
      <c r="AA73" s="830">
        <v>3022</v>
      </c>
      <c r="AB73" s="830"/>
      <c r="AC73" s="830"/>
      <c r="AD73" s="830"/>
      <c r="AE73" s="830"/>
      <c r="AF73" s="830">
        <v>3022</v>
      </c>
      <c r="AG73" s="830"/>
      <c r="AH73" s="830"/>
      <c r="AI73" s="830"/>
      <c r="AJ73" s="830"/>
      <c r="AK73" s="830">
        <v>0</v>
      </c>
      <c r="AL73" s="830"/>
      <c r="AM73" s="830"/>
      <c r="AN73" s="830"/>
      <c r="AO73" s="830"/>
      <c r="AP73" s="830">
        <v>0</v>
      </c>
      <c r="AQ73" s="830"/>
      <c r="AR73" s="830"/>
      <c r="AS73" s="830"/>
      <c r="AT73" s="830"/>
      <c r="AU73" s="830">
        <v>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3631</v>
      </c>
      <c r="AG88" s="844"/>
      <c r="AH88" s="844"/>
      <c r="AI88" s="844"/>
      <c r="AJ88" s="844"/>
      <c r="AK88" s="841"/>
      <c r="AL88" s="841"/>
      <c r="AM88" s="841"/>
      <c r="AN88" s="841"/>
      <c r="AO88" s="841"/>
      <c r="AP88" s="844">
        <f>SUM(AP68:AT87)</f>
        <v>0</v>
      </c>
      <c r="AQ88" s="844"/>
      <c r="AR88" s="844"/>
      <c r="AS88" s="844"/>
      <c r="AT88" s="844"/>
      <c r="AU88" s="844">
        <f>SUM(AU68:AY87)</f>
        <v>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SUM(CR7:CV88)</f>
        <v>10</v>
      </c>
      <c r="CS102" s="852"/>
      <c r="CT102" s="852"/>
      <c r="CU102" s="852"/>
      <c r="CV102" s="891"/>
      <c r="CW102" s="890">
        <f>SUM(CW7:DA88)</f>
        <v>6</v>
      </c>
      <c r="CX102" s="852"/>
      <c r="CY102" s="852"/>
      <c r="CZ102" s="852"/>
      <c r="DA102" s="891"/>
      <c r="DB102" s="890">
        <f>SUM(DB7:DF88)</f>
        <v>0</v>
      </c>
      <c r="DC102" s="852"/>
      <c r="DD102" s="852"/>
      <c r="DE102" s="852"/>
      <c r="DF102" s="891"/>
      <c r="DG102" s="890">
        <f>SUM(DG7:DK88)</f>
        <v>0</v>
      </c>
      <c r="DH102" s="852"/>
      <c r="DI102" s="852"/>
      <c r="DJ102" s="852"/>
      <c r="DK102" s="891"/>
      <c r="DL102" s="890">
        <f>SUM(DL7:DP88)</f>
        <v>0</v>
      </c>
      <c r="DM102" s="852"/>
      <c r="DN102" s="852"/>
      <c r="DO102" s="852"/>
      <c r="DP102" s="891"/>
      <c r="DQ102" s="890">
        <f>SUM(DQ7:DU88)</f>
        <v>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174626</v>
      </c>
      <c r="AB110" s="900"/>
      <c r="AC110" s="900"/>
      <c r="AD110" s="900"/>
      <c r="AE110" s="901"/>
      <c r="AF110" s="902">
        <v>151691</v>
      </c>
      <c r="AG110" s="900"/>
      <c r="AH110" s="900"/>
      <c r="AI110" s="900"/>
      <c r="AJ110" s="901"/>
      <c r="AK110" s="902">
        <v>165723</v>
      </c>
      <c r="AL110" s="900"/>
      <c r="AM110" s="900"/>
      <c r="AN110" s="900"/>
      <c r="AO110" s="901"/>
      <c r="AP110" s="903">
        <v>12</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1513233</v>
      </c>
      <c r="BR110" s="931"/>
      <c r="BS110" s="931"/>
      <c r="BT110" s="931"/>
      <c r="BU110" s="931"/>
      <c r="BV110" s="931">
        <v>1405078</v>
      </c>
      <c r="BW110" s="931"/>
      <c r="BX110" s="931"/>
      <c r="BY110" s="931"/>
      <c r="BZ110" s="931"/>
      <c r="CA110" s="931">
        <v>1541445</v>
      </c>
      <c r="CB110" s="931"/>
      <c r="CC110" s="931"/>
      <c r="CD110" s="931"/>
      <c r="CE110" s="931"/>
      <c r="CF110" s="944">
        <v>111.4</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731247</v>
      </c>
      <c r="BR112" s="926"/>
      <c r="BS112" s="926"/>
      <c r="BT112" s="926"/>
      <c r="BU112" s="926"/>
      <c r="BV112" s="926">
        <v>729212</v>
      </c>
      <c r="BW112" s="926"/>
      <c r="BX112" s="926"/>
      <c r="BY112" s="926"/>
      <c r="BZ112" s="926"/>
      <c r="CA112" s="926">
        <v>560721</v>
      </c>
      <c r="CB112" s="926"/>
      <c r="CC112" s="926"/>
      <c r="CD112" s="926"/>
      <c r="CE112" s="926"/>
      <c r="CF112" s="920">
        <v>40.5</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121522</v>
      </c>
      <c r="AB113" s="938"/>
      <c r="AC113" s="938"/>
      <c r="AD113" s="938"/>
      <c r="AE113" s="939"/>
      <c r="AF113" s="940">
        <v>129780</v>
      </c>
      <c r="AG113" s="938"/>
      <c r="AH113" s="938"/>
      <c r="AI113" s="938"/>
      <c r="AJ113" s="939"/>
      <c r="AK113" s="940">
        <v>120787</v>
      </c>
      <c r="AL113" s="938"/>
      <c r="AM113" s="938"/>
      <c r="AN113" s="938"/>
      <c r="AO113" s="939"/>
      <c r="AP113" s="941">
        <v>8.6999999999999993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1233</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236251</v>
      </c>
      <c r="BR114" s="926"/>
      <c r="BS114" s="926"/>
      <c r="BT114" s="926"/>
      <c r="BU114" s="926"/>
      <c r="BV114" s="926">
        <v>261874</v>
      </c>
      <c r="BW114" s="926"/>
      <c r="BX114" s="926"/>
      <c r="BY114" s="926"/>
      <c r="BZ114" s="926"/>
      <c r="CA114" s="926">
        <v>236653</v>
      </c>
      <c r="CB114" s="926"/>
      <c r="CC114" s="926"/>
      <c r="CD114" s="926"/>
      <c r="CE114" s="926"/>
      <c r="CF114" s="920">
        <v>17.100000000000001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297381</v>
      </c>
      <c r="AB117" s="979"/>
      <c r="AC117" s="979"/>
      <c r="AD117" s="979"/>
      <c r="AE117" s="980"/>
      <c r="AF117" s="981">
        <v>281471</v>
      </c>
      <c r="AG117" s="979"/>
      <c r="AH117" s="979"/>
      <c r="AI117" s="979"/>
      <c r="AJ117" s="980"/>
      <c r="AK117" s="981">
        <v>286510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2480731</v>
      </c>
      <c r="BR119" s="1000"/>
      <c r="BS119" s="1000"/>
      <c r="BT119" s="1000"/>
      <c r="BU119" s="1000"/>
      <c r="BV119" s="1000">
        <v>2396164</v>
      </c>
      <c r="BW119" s="1000"/>
      <c r="BX119" s="1000"/>
      <c r="BY119" s="1000"/>
      <c r="BZ119" s="1000"/>
      <c r="CA119" s="1000">
        <v>2338819</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3610952</v>
      </c>
      <c r="BR120" s="931"/>
      <c r="BS120" s="931"/>
      <c r="BT120" s="931"/>
      <c r="BU120" s="931"/>
      <c r="BV120" s="931">
        <v>3755531</v>
      </c>
      <c r="BW120" s="931"/>
      <c r="BX120" s="931"/>
      <c r="BY120" s="931"/>
      <c r="BZ120" s="931"/>
      <c r="CA120" s="931">
        <v>3762778</v>
      </c>
      <c r="CB120" s="931"/>
      <c r="CC120" s="931"/>
      <c r="CD120" s="931"/>
      <c r="CE120" s="931"/>
      <c r="CF120" s="944">
        <v>272</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584156</v>
      </c>
      <c r="DH120" s="931"/>
      <c r="DI120" s="931"/>
      <c r="DJ120" s="931"/>
      <c r="DK120" s="931"/>
      <c r="DL120" s="931">
        <v>548429</v>
      </c>
      <c r="DM120" s="931"/>
      <c r="DN120" s="931"/>
      <c r="DO120" s="931"/>
      <c r="DP120" s="931"/>
      <c r="DQ120" s="931">
        <v>430238</v>
      </c>
      <c r="DR120" s="931"/>
      <c r="DS120" s="931"/>
      <c r="DT120" s="931"/>
      <c r="DU120" s="931"/>
      <c r="DV120" s="932">
        <v>31.1</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147091</v>
      </c>
      <c r="DH121" s="926"/>
      <c r="DI121" s="926"/>
      <c r="DJ121" s="926"/>
      <c r="DK121" s="926"/>
      <c r="DL121" s="926">
        <v>180783</v>
      </c>
      <c r="DM121" s="926"/>
      <c r="DN121" s="926"/>
      <c r="DO121" s="926"/>
      <c r="DP121" s="926"/>
      <c r="DQ121" s="926">
        <v>130483</v>
      </c>
      <c r="DR121" s="926"/>
      <c r="DS121" s="926"/>
      <c r="DT121" s="926"/>
      <c r="DU121" s="926"/>
      <c r="DV121" s="927">
        <v>9.4</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2545207</v>
      </c>
      <c r="BR122" s="1000"/>
      <c r="BS122" s="1000"/>
      <c r="BT122" s="1000"/>
      <c r="BU122" s="1000"/>
      <c r="BV122" s="1000">
        <v>2412294</v>
      </c>
      <c r="BW122" s="1000"/>
      <c r="BX122" s="1000"/>
      <c r="BY122" s="1000"/>
      <c r="BZ122" s="1000"/>
      <c r="CA122" s="1000">
        <v>2379695</v>
      </c>
      <c r="CB122" s="1000"/>
      <c r="CC122" s="1000"/>
      <c r="CD122" s="1000"/>
      <c r="CE122" s="1000"/>
      <c r="CF122" s="1017">
        <v>172</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6156159</v>
      </c>
      <c r="BR123" s="1064"/>
      <c r="BS123" s="1064"/>
      <c r="BT123" s="1064"/>
      <c r="BU123" s="1064"/>
      <c r="BV123" s="1064">
        <v>6167825</v>
      </c>
      <c r="BW123" s="1064"/>
      <c r="BX123" s="1064"/>
      <c r="BY123" s="1064"/>
      <c r="BZ123" s="1064"/>
      <c r="CA123" s="1064">
        <v>6142473</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36</v>
      </c>
      <c r="AB128" s="1046"/>
      <c r="AC128" s="1046"/>
      <c r="AD128" s="1046"/>
      <c r="AE128" s="1047"/>
      <c r="AF128" s="1048">
        <v>36</v>
      </c>
      <c r="AG128" s="1046"/>
      <c r="AH128" s="1046"/>
      <c r="AI128" s="1046"/>
      <c r="AJ128" s="1047"/>
      <c r="AK128" s="1048">
        <v>36</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1624690</v>
      </c>
      <c r="AB129" s="959"/>
      <c r="AC129" s="959"/>
      <c r="AD129" s="959"/>
      <c r="AE129" s="960"/>
      <c r="AF129" s="961">
        <v>1608110</v>
      </c>
      <c r="AG129" s="959"/>
      <c r="AH129" s="959"/>
      <c r="AI129" s="959"/>
      <c r="AJ129" s="960"/>
      <c r="AK129" s="961">
        <v>1652456</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282786</v>
      </c>
      <c r="AB130" s="959"/>
      <c r="AC130" s="959"/>
      <c r="AD130" s="959"/>
      <c r="AE130" s="960"/>
      <c r="AF130" s="961">
        <v>256264</v>
      </c>
      <c r="AG130" s="959"/>
      <c r="AH130" s="959"/>
      <c r="AI130" s="959"/>
      <c r="AJ130" s="960"/>
      <c r="AK130" s="961">
        <v>269251</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1.3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1341904</v>
      </c>
      <c r="AB131" s="986"/>
      <c r="AC131" s="986"/>
      <c r="AD131" s="986"/>
      <c r="AE131" s="987"/>
      <c r="AF131" s="985">
        <v>1351846</v>
      </c>
      <c r="AG131" s="986"/>
      <c r="AH131" s="986"/>
      <c r="AI131" s="986"/>
      <c r="AJ131" s="987"/>
      <c r="AK131" s="985">
        <v>1383205</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1.0849509349999999</v>
      </c>
      <c r="AB132" s="1097"/>
      <c r="AC132" s="1097"/>
      <c r="AD132" s="1097"/>
      <c r="AE132" s="1098"/>
      <c r="AF132" s="1099">
        <v>1.8619724440000001</v>
      </c>
      <c r="AG132" s="1097"/>
      <c r="AH132" s="1097"/>
      <c r="AI132" s="1097"/>
      <c r="AJ132" s="1098"/>
      <c r="AK132" s="1099">
        <v>1.2451826109999999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1.5</v>
      </c>
      <c r="AB133" s="1080"/>
      <c r="AC133" s="1080"/>
      <c r="AD133" s="1080"/>
      <c r="AE133" s="1081"/>
      <c r="AF133" s="1079">
        <v>1.5</v>
      </c>
      <c r="AG133" s="1080"/>
      <c r="AH133" s="1080"/>
      <c r="AI133" s="1080"/>
      <c r="AJ133" s="1081"/>
      <c r="AK133" s="1079">
        <v>1.3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P1eA14Jtxur4dgLDxH8PC6ARomaddO5q2vzUFt9DVs9fOSNVsomqBAPD6ucqJo/SLB4Cg/NJiCyPj7VRIR9dg==" saltValue="vIJCDaEAM0ExBV+rAVpe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9KkxFQQS1ilj3vETEIDaoc3uH/FdjuYsHV79OLVWD3X3eEFeyvrKdF4bMyXsvf6iv9PQDhMsJ2lB/pH0dc9Jg==" saltValue="NwdiUM5VJ+/o6xpsPqrJ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8TOnBc0NrssXM3QZ9sCrsjVSryXlFarMa0EWJSNw0x33gPwJ2HGECQMujmc6/N/ieTVaskWwrykK9DQHA6eBw==" saltValue="vDm7bT3v2DYuj4+b7a/7w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668276</v>
      </c>
      <c r="AP9" s="269">
        <v>317320</v>
      </c>
      <c r="AQ9" s="270">
        <v>263788</v>
      </c>
      <c r="AR9" s="271">
        <v>20.3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2641</v>
      </c>
      <c r="AP10" s="272">
        <v>1254</v>
      </c>
      <c r="AQ10" s="273">
        <v>39680</v>
      </c>
      <c r="AR10" s="274">
        <v>-96.8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336</v>
      </c>
      <c r="AP11" s="272">
        <v>160</v>
      </c>
      <c r="AQ11" s="273">
        <v>4557</v>
      </c>
      <c r="AR11" s="274">
        <v>-96.5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24998</v>
      </c>
      <c r="AP13" s="272">
        <v>11870</v>
      </c>
      <c r="AQ13" s="273">
        <v>12917</v>
      </c>
      <c r="AR13" s="274">
        <v>-8.1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7904</v>
      </c>
      <c r="AP14" s="272">
        <v>3753</v>
      </c>
      <c r="AQ14" s="273">
        <v>4746</v>
      </c>
      <c r="AR14" s="274">
        <v>-20.9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-49318</v>
      </c>
      <c r="AP15" s="272">
        <v>-23418</v>
      </c>
      <c r="AQ15" s="273">
        <v>-12765</v>
      </c>
      <c r="AR15" s="274">
        <v>83.5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654837</v>
      </c>
      <c r="AP16" s="272">
        <v>310939</v>
      </c>
      <c r="AQ16" s="273">
        <v>312922</v>
      </c>
      <c r="AR16" s="274">
        <v>-0.6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24.69</v>
      </c>
      <c r="AP21" s="286">
        <v>24.75</v>
      </c>
      <c r="AQ21" s="287">
        <v>-0.06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94.7</v>
      </c>
      <c r="AP22" s="291">
        <v>95.6</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165723</v>
      </c>
      <c r="AP32" s="300">
        <v>78691</v>
      </c>
      <c r="AQ32" s="301">
        <v>170896</v>
      </c>
      <c r="AR32" s="302">
        <v>-54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120787</v>
      </c>
      <c r="AP35" s="300">
        <v>57354</v>
      </c>
      <c r="AQ35" s="301">
        <v>33138</v>
      </c>
      <c r="AR35" s="302">
        <v>73.099999999999994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488</v>
      </c>
      <c r="AP36" s="300" t="s">
        <v>488</v>
      </c>
      <c r="AQ36" s="301">
        <v>2943</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1487</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60</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-36</v>
      </c>
      <c r="AP39" s="300">
        <v>-17</v>
      </c>
      <c r="AQ39" s="301">
        <v>-8408</v>
      </c>
      <c r="AR39" s="302">
        <v>-99.8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-269251</v>
      </c>
      <c r="AP40" s="300">
        <v>-127849</v>
      </c>
      <c r="AQ40" s="301">
        <v>-141122</v>
      </c>
      <c r="AR40" s="302">
        <v>-9.4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17223</v>
      </c>
      <c r="AP41" s="300">
        <v>8178</v>
      </c>
      <c r="AQ41" s="301">
        <v>59000</v>
      </c>
      <c r="AR41" s="302">
        <v>-86.1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678971</v>
      </c>
      <c r="AN51" s="322">
        <v>301631</v>
      </c>
      <c r="AO51" s="323">
        <v>51.9</v>
      </c>
      <c r="AP51" s="324">
        <v>301035</v>
      </c>
      <c r="AQ51" s="325">
        <v>12.2</v>
      </c>
      <c r="AR51" s="326">
        <v>39.700000000000003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595255</v>
      </c>
      <c r="AN52" s="330">
        <v>264440</v>
      </c>
      <c r="AO52" s="331">
        <v>38.299999999999997</v>
      </c>
      <c r="AP52" s="332">
        <v>154376</v>
      </c>
      <c r="AQ52" s="333">
        <v>29.1</v>
      </c>
      <c r="AR52" s="334">
        <v>9.1999999999999993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1247657</v>
      </c>
      <c r="AN53" s="322">
        <v>566345</v>
      </c>
      <c r="AO53" s="323">
        <v>87.8</v>
      </c>
      <c r="AP53" s="324">
        <v>277467</v>
      </c>
      <c r="AQ53" s="325">
        <v>-7.8</v>
      </c>
      <c r="AR53" s="326">
        <v>95.6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1164230</v>
      </c>
      <c r="AN54" s="330">
        <v>528475</v>
      </c>
      <c r="AO54" s="331">
        <v>99.8</v>
      </c>
      <c r="AP54" s="332">
        <v>128378</v>
      </c>
      <c r="AQ54" s="333">
        <v>-16.8</v>
      </c>
      <c r="AR54" s="334">
        <v>116.6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403332</v>
      </c>
      <c r="AN55" s="322">
        <v>185867</v>
      </c>
      <c r="AO55" s="323">
        <v>-67.2</v>
      </c>
      <c r="AP55" s="324">
        <v>282256</v>
      </c>
      <c r="AQ55" s="325">
        <v>1.7</v>
      </c>
      <c r="AR55" s="326">
        <v>-68.900000000000006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296679</v>
      </c>
      <c r="AN56" s="330">
        <v>136718</v>
      </c>
      <c r="AO56" s="331">
        <v>-74.099999999999994</v>
      </c>
      <c r="AP56" s="332">
        <v>145453</v>
      </c>
      <c r="AQ56" s="333">
        <v>13.3</v>
      </c>
      <c r="AR56" s="334">
        <v>-87.4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265736</v>
      </c>
      <c r="AN57" s="322">
        <v>124118</v>
      </c>
      <c r="AO57" s="323">
        <v>-33.200000000000003</v>
      </c>
      <c r="AP57" s="324">
        <v>295341</v>
      </c>
      <c r="AQ57" s="325">
        <v>4.5999999999999996</v>
      </c>
      <c r="AR57" s="326">
        <v>-37.799999999999997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164790</v>
      </c>
      <c r="AN58" s="330">
        <v>76969</v>
      </c>
      <c r="AO58" s="331">
        <v>-43.7</v>
      </c>
      <c r="AP58" s="332">
        <v>137402</v>
      </c>
      <c r="AQ58" s="333">
        <v>-5.5</v>
      </c>
      <c r="AR58" s="334">
        <v>-38.200000000000003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443625</v>
      </c>
      <c r="AN59" s="322">
        <v>210648</v>
      </c>
      <c r="AO59" s="323">
        <v>69.7</v>
      </c>
      <c r="AP59" s="324">
        <v>292845</v>
      </c>
      <c r="AQ59" s="325">
        <v>-0.8</v>
      </c>
      <c r="AR59" s="326">
        <v>70.5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393858</v>
      </c>
      <c r="AN60" s="330">
        <v>187017</v>
      </c>
      <c r="AO60" s="331">
        <v>143</v>
      </c>
      <c r="AP60" s="332">
        <v>143187</v>
      </c>
      <c r="AQ60" s="333">
        <v>4.2</v>
      </c>
      <c r="AR60" s="334">
        <v>138.80000000000001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607864</v>
      </c>
      <c r="AN61" s="337">
        <v>277722</v>
      </c>
      <c r="AO61" s="338">
        <v>21.8</v>
      </c>
      <c r="AP61" s="339">
        <v>289789</v>
      </c>
      <c r="AQ61" s="340">
        <v>2</v>
      </c>
      <c r="AR61" s="326">
        <v>19.8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522962</v>
      </c>
      <c r="AN62" s="330">
        <v>238724</v>
      </c>
      <c r="AO62" s="331">
        <v>32.700000000000003</v>
      </c>
      <c r="AP62" s="332">
        <v>141759</v>
      </c>
      <c r="AQ62" s="333">
        <v>4.9000000000000004</v>
      </c>
      <c r="AR62" s="334">
        <v>27.8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KVGt3rQntWnFx4lylz4bJB3V1u+O1jkMOaK+KBMMiE0QlVY9ytjXZowfKBz5zzGX6iOJGxnLRmJuuo+USYdRA==" saltValue="eeLKT7hpN0lWEJ7KoIDX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DcTalhYJwvpVDbXffyeGgRdcLWb4EB0P4SV7q1q7+vHVDdL/uGn4/XsSIsfgrYj9CDnTref6FGdSTJ7ReHuJtg==" saltValue="Z7a7nbBaRfYoNOl+jzbH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iLRRkgy4b7Zxr0N+5uQVOLXrmjUxFz/vsgI77NaaPjkV2rSjBiZX1MHCNZTcO730j5pwToiBYfD6QNwINvPgZA==" saltValue="43v/+OZeV9uLT3fe4pqx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91.46</v>
      </c>
      <c r="G47" s="12">
        <v>84.11</v>
      </c>
      <c r="H47" s="12">
        <v>86.64</v>
      </c>
      <c r="I47" s="12">
        <v>87.58</v>
      </c>
      <c r="J47" s="13">
        <v>85.27</v>
      </c>
    </row>
    <row r="48" spans="2:10" ht="57.75" customHeight="1" x14ac:dyDescent="0.15">
      <c r="B48" s="14"/>
      <c r="C48" s="1141" t="s">
        <v>4</v>
      </c>
      <c r="D48" s="1141"/>
      <c r="E48" s="1142"/>
      <c r="F48" s="15">
        <v>6.46</v>
      </c>
      <c r="G48" s="16">
        <v>10.029999999999999</v>
      </c>
      <c r="H48" s="16">
        <v>10.8</v>
      </c>
      <c r="I48" s="16">
        <v>6.16</v>
      </c>
      <c r="J48" s="17">
        <v>4.1900000000000004</v>
      </c>
    </row>
    <row r="49" spans="2:10" ht="57.75" customHeight="1" thickBot="1" x14ac:dyDescent="0.2">
      <c r="B49" s="18"/>
      <c r="C49" s="1143" t="s">
        <v>5</v>
      </c>
      <c r="D49" s="1143"/>
      <c r="E49" s="1144"/>
      <c r="F49" s="19">
        <v>4.72</v>
      </c>
      <c r="G49" s="20">
        <v>6.61</v>
      </c>
      <c r="H49" s="20">
        <v>43.13</v>
      </c>
      <c r="I49" s="20">
        <v>1.73</v>
      </c>
      <c r="J49" s="21" t="s">
        <v>531</v>
      </c>
    </row>
    <row r="50" spans="2:10" x14ac:dyDescent="0.15"/>
  </sheetData>
  <sheetProtection algorithmName="SHA-512" hashValue="SGBCpaOoBd/pGyc7ckRQYixmy7qm0+QkW7PJrkMI/NO7n/Wk8XbqFIMYpOHk0SPirsC1abTFyufrDrjMwLRN0Q==" saltValue="ulLtIlj5gpeMnFZIUplA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2026-02-23T08:40:55Z</dcterms:created>
  <dcterms:modified xsi:type="dcterms:W3CDTF">2026-03-17T04:11:30Z</dcterms:modified>
  <cp:category/>
</cp:coreProperties>
</file>