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0" yWindow="0" windowWidth="15360" windowHeight="7635" tabRatio="89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<sst xmlns="http://schemas.openxmlformats.org/spreadsheetml/2006/main" xmlns:r="http://schemas.openxmlformats.org/officeDocument/2006/relationships" count="537" uniqueCount="537">
  <si>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</si>
  <si>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</si>
  <si>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</si>
  <si>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</si>
  <si>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</si>
  <si>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</si>
  <si>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</si>
  <si>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</si>
  <si>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</si>
  <si>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</si>
  <si>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</si>
  <si>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</si>
  <si>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</si>
  <si>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</si>
  <si>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</si>
  <si>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</si>
  <si>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</si>
  <si>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</si>
  <si>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</si>
  <si>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適量・適切な事業実施によって、実質公債比率は平成27年度以降減少傾向にあり、平成30年度は0％となっている。
今後も計画的に起債を行っていく。</t>
    <rPh sb="0" eb="2">
      <t>テキリョウ</t>
    </rPh>
    <rPh sb="3" eb="5">
      <t>テキセツ</t>
    </rPh>
    <rPh sb="6" eb="8">
      <t>ジギョウ</t>
    </rPh>
    <rPh sb="8" eb="10">
      <t>ジッシ</t>
    </rPh>
    <rPh sb="15" eb="17">
      <t>ジッシツ</t>
    </rPh>
    <rPh sb="17" eb="19">
      <t>コウサイ</t>
    </rPh>
    <rPh sb="19" eb="21">
      <t>ヒリツ</t>
    </rPh>
    <rPh sb="22" eb="24">
      <t>ヘイセイ</t>
    </rPh>
    <rPh sb="26" eb="28">
      <t>ネンド</t>
    </rPh>
    <rPh sb="28" eb="30">
      <t>イコウ</t>
    </rPh>
    <rPh sb="30" eb="32">
      <t>ゲンショウ</t>
    </rPh>
    <rPh sb="32" eb="34">
      <t>ケイコウ</t>
    </rPh>
    <rPh sb="38" eb="40">
      <t>ヘイセイ</t>
    </rPh>
    <rPh sb="42" eb="44">
      <t>ネンド</t>
    </rPh>
    <rPh sb="55" eb="57">
      <t>コンゴ</t>
    </rPh>
    <rPh sb="58" eb="61">
      <t>ケイカクテキ</t>
    </rPh>
    <rPh sb="62" eb="64">
      <t>キサイ</t>
    </rPh>
    <rPh sb="65" eb="66">
      <t>オコナ</t>
    </rPh>
    <phoneticPr fontId="6"/>
  </si>
  <si>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</si>
  <si>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</si>
  <si>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</si>
  <si>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</si>
  <si>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</si>
  <si>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</si>
  <si>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</si>
  <si>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</si>
  <si>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</si>
  <si>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</si>
  <si>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</si>
  <si>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</si>
  <si>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</si>
  <si>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</si>
  <si>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</si>
  <si>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</si>
  <si>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</si>
  <si>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</si>
  <si>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</si>
  <si>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</si>
  <si>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</si>
  <si>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</si>
  <si>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</si>
  <si>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</si>
  <si>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</si>
  <si>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</si>
  <si>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</si>
  <si>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</si>
  <si>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</si>
  <si>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</si>
  <si>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</si>
  <si>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</si>
  <si>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</si>
  <si>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</si>
  <si>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</si>
  <si>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</si>
  <si>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</si>
  <si>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</si>
  <si>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</si>
  <si>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</si>
  <si>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</si>
  <si>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rPr>
      <t>（注）</t>
    </r>
    <rPh sb="4" eb="6">
      <t>ザンダカ</t>
    </rPh>
    <rPh sb="7" eb="8">
      <t>チュウ</t>
    </rPh>
    <phoneticPr fontId="35"/>
  </si>
  <si>
    <t>一般会計等に係る地方債の現在高</t>
  </si>
  <si>
    <t>人口密度 (人/k㎡)</t>
    <rPh sb="0" eb="2">
      <t>ジンコウ</t>
    </rPh>
    <rPh sb="2" eb="4">
      <t>ミツド</t>
    </rPh>
    <phoneticPr fontId="6"/>
  </si>
  <si>
    <t>佐那河内村後期高齢者医療特別会計</t>
  </si>
  <si>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</si>
  <si>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</si>
  <si>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</si>
  <si>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</si>
  <si>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</si>
  <si>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</si>
  <si>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</si>
  <si>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</si>
  <si>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佐那河内村農業集落排水事業特別会計</t>
  </si>
  <si>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</si>
  <si>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</si>
  <si>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</si>
  <si>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</si>
  <si>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</si>
  <si>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</si>
  <si>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</si>
  <si>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</si>
  <si>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</si>
  <si>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</si>
  <si>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</si>
  <si>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</si>
  <si>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</si>
  <si>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</si>
  <si>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</si>
  <si>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</si>
  <si>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</si>
  <si>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</si>
  <si>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</si>
  <si>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</si>
  <si>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</si>
  <si>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</si>
  <si>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</si>
  <si>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</si>
  <si>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</si>
  <si>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</si>
  <si>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</si>
  <si>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</si>
  <si>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</si>
  <si>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</si>
  <si>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</si>
  <si>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</si>
  <si>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</si>
  <si>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</si>
  <si>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</si>
  <si>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</si>
  <si>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</si>
  <si>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</si>
  <si>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</si>
  <si>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</si>
  <si>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</si>
  <si>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</si>
  <si>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</si>
  <si>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</si>
  <si>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</si>
  <si>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</si>
  <si>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1"/>
  </si>
  <si>
    <t>応援基金</t>
    <rPh sb="0" eb="2">
      <t>オウエン</t>
    </rPh>
    <rPh sb="2" eb="4">
      <t>キキン</t>
    </rPh>
    <phoneticPr fontId="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</si>
  <si>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</si>
  <si>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</si>
  <si>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</si>
  <si>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</si>
  <si>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</si>
  <si>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</si>
  <si>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</si>
  <si>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</si>
  <si>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</si>
  <si>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</si>
  <si>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</si>
  <si>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</si>
  <si>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</si>
  <si>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</si>
  <si>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</si>
  <si>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徳島県</t>
  </si>
  <si>
    <t>　うち補助</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</si>
  <si>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</si>
  <si>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</si>
  <si>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</si>
  <si>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</si>
  <si>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</si>
  <si>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</si>
  <si>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</si>
  <si>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</si>
  <si>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</si>
  <si>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</si>
  <si>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</si>
  <si>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</si>
  <si>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</si>
  <si>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</si>
  <si>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</si>
  <si>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</si>
  <si>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</si>
  <si>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</si>
  <si>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</si>
  <si>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</si>
  <si>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</si>
  <si>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</si>
  <si>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</si>
  <si>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</si>
  <si>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参考</t>
    <rPh sb="0" eb="2">
      <t>サンコウ</t>
    </rPh>
    <phoneticPr fontId="6"/>
  </si>
  <si>
    <t>佐那河内村</t>
  </si>
  <si>
    <t>○</t>
  </si>
  <si>
    <t>地方特例交付金</t>
  </si>
  <si>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</si>
  <si>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</si>
  <si>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</si>
  <si>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</si>
  <si>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</si>
  <si>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</si>
  <si>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</si>
  <si>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</si>
  <si>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</si>
  <si>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</si>
  <si>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</si>
  <si>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</si>
  <si>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</si>
  <si>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</si>
  <si>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</si>
  <si>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</si>
  <si>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</si>
  <si>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</si>
  <si>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</si>
  <si>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</si>
  <si>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</si>
  <si>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</si>
  <si>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</si>
  <si>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</si>
  <si>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</si>
  <si>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</si>
  <si>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</si>
  <si>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</si>
  <si>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-11.6</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</si>
  <si>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</si>
  <si>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</si>
  <si>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</si>
  <si>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</si>
  <si>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</si>
  <si>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</si>
  <si>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</si>
  <si>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</si>
  <si>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</si>
  <si>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</si>
  <si>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</si>
  <si>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</si>
  <si>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</si>
  <si>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</si>
  <si>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</si>
  <si>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</si>
  <si>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</si>
  <si>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</si>
  <si>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</si>
  <si>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</si>
  <si>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</si>
  <si>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</si>
  <si>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</si>
  <si>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H28</t>
  </si>
  <si>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</si>
  <si>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</si>
  <si>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</si>
  <si>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</si>
  <si>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</si>
  <si>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</si>
  <si>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</si>
  <si>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-2.1</t>
  </si>
  <si>
    <t>実質収支</t>
    <rPh sb="0" eb="2">
      <t>ジッシツ</t>
    </rPh>
    <rPh sb="2" eb="4">
      <t>シュウシ</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</si>
  <si>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</si>
  <si>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</si>
  <si>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</si>
  <si>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</si>
  <si>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</si>
  <si>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</si>
  <si>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</si>
  <si>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</si>
  <si>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</si>
  <si>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</si>
  <si>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</si>
  <si>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</si>
  <si>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</si>
  <si>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</si>
  <si>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</si>
  <si>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</si>
  <si>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</si>
  <si>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</si>
  <si>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</si>
  <si>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</si>
  <si>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</si>
  <si>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</si>
  <si>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</si>
  <si>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</si>
  <si>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</si>
  <si>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</si>
  <si>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</si>
  <si>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</si>
  <si>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</si>
  <si>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</si>
  <si>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</si>
  <si>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</si>
  <si>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</si>
  <si>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</si>
  <si>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</si>
  <si>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</si>
  <si>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</si>
  <si>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</si>
  <si>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</si>
  <si>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</si>
  <si>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</si>
  <si>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</si>
  <si>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</si>
  <si>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</si>
  <si>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7"/>
  </si>
  <si>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</si>
  <si>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</si>
  <si>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</si>
  <si>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</si>
  <si>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</si>
  <si>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</si>
  <si>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</si>
  <si>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</si>
  <si>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</si>
  <si>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</si>
  <si>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</si>
  <si>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</si>
  <si>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</si>
  <si>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</si>
  <si>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佐那河内村簡易水道特別会計</t>
  </si>
  <si>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</si>
  <si>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</si>
  <si>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</si>
  <si>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</si>
  <si>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</si>
  <si>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</si>
  <si>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</si>
  <si>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</si>
  <si>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</si>
  <si>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</si>
  <si>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</si>
  <si>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</si>
  <si>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</si>
  <si>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</si>
  <si>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</si>
  <si>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徳島県佐那河内村</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</si>
  <si>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</si>
  <si>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</si>
  <si>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</si>
  <si>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</si>
  <si>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</si>
  <si>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</si>
  <si>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</si>
  <si>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</si>
  <si>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</si>
  <si>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</si>
  <si>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</si>
  <si>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</si>
  <si>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</si>
  <si>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</si>
  <si>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</si>
  <si>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</si>
  <si>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</si>
  <si>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</si>
  <si>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</si>
  <si>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</si>
  <si>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</si>
  <si>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</si>
  <si>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</si>
  <si>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</si>
  <si>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</si>
  <si>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</si>
  <si>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</si>
  <si>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</si>
  <si>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</si>
  <si>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</si>
  <si>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</si>
  <si>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</si>
  <si>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</si>
  <si>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</si>
  <si>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</si>
  <si>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</si>
  <si>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</si>
  <si>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</si>
  <si>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</si>
  <si>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</si>
  <si>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</si>
  <si>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</si>
  <si>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</si>
  <si>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</si>
  <si>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</si>
  <si>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</si>
  <si>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</si>
  <si>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</si>
  <si>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</si>
  <si>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H30</t>
  </si>
  <si>
    <t>　　特別土地保有税</t>
  </si>
  <si>
    <t>企業債
（地方債）
現在高</t>
  </si>
  <si>
    <t>公債費</t>
  </si>
  <si>
    <t>諸支出金</t>
    <rPh sb="3" eb="4">
      <t>キン</t>
    </rPh>
    <phoneticPr fontId="37"/>
  </si>
  <si>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</si>
  <si>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</si>
  <si>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</si>
  <si>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</si>
  <si>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</si>
  <si>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</si>
  <si>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</si>
  <si>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</si>
  <si>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</si>
  <si>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</si>
  <si>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</si>
  <si>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</si>
  <si>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</si>
  <si>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</si>
  <si>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</si>
  <si>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</si>
  <si>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</si>
  <si>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</si>
  <si>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</si>
  <si>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6"/>
  </si>
  <si>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</si>
  <si>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</si>
  <si>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</si>
  <si>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</si>
  <si>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</si>
  <si>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</si>
  <si>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</si>
  <si>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</si>
  <si>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</si>
  <si>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</si>
  <si>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</si>
  <si>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xml:space="preserve"> H26</t>
  </si>
  <si>
    <t>現年</t>
    <rPh sb="0" eb="1">
      <t>ゲン</t>
    </rPh>
    <rPh sb="1" eb="2">
      <t>ネン</t>
    </rPh>
    <phoneticPr fontId="6"/>
  </si>
  <si>
    <t>　うち元金</t>
  </si>
  <si>
    <t>繰入金</t>
  </si>
  <si>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</si>
  <si>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</si>
  <si>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</si>
  <si>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</si>
  <si>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</si>
  <si>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</si>
  <si>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</si>
  <si>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</si>
  <si>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地方債</t>
  </si>
  <si>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</si>
  <si>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</si>
  <si>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</si>
  <si>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</si>
  <si>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下水道</t>
  </si>
  <si>
    <t>財政再生基準</t>
  </si>
  <si>
    <t>実質公債費比率</t>
  </si>
  <si>
    <t>再差引収支</t>
    <rPh sb="0" eb="1">
      <t>サイ</t>
    </rPh>
    <rPh sb="1" eb="3">
      <t>サシヒキ</t>
    </rPh>
    <rPh sb="3" eb="5">
      <t>シュウシ</t>
    </rPh>
    <phoneticPr fontId="6"/>
  </si>
  <si>
    <t>　うち臨時財政対策債</t>
  </si>
  <si>
    <t>歳入合計</t>
  </si>
  <si>
    <t>簡易水道</t>
  </si>
  <si>
    <t xml:space="preserve"> 過去５年間平均</t>
    <rPh sb="1" eb="3">
      <t>カコ</t>
    </rPh>
    <rPh sb="4" eb="6">
      <t>ネンカン</t>
    </rPh>
    <rPh sb="6" eb="8">
      <t>ヘイキン</t>
    </rPh>
    <phoneticPr fontId="6"/>
  </si>
  <si>
    <t>加入世帯数(世帯)</t>
  </si>
  <si>
    <t>　繰出金</t>
  </si>
  <si>
    <t>工業用水道</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</si>
  <si>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</si>
  <si>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</si>
  <si>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</si>
  <si>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</si>
  <si>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</si>
  <si>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国民健康保険</t>
  </si>
  <si>
    <t>その他</t>
  </si>
  <si>
    <t>保険給付費</t>
  </si>
  <si>
    <t>普通建設事業費</t>
  </si>
  <si>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</si>
  <si>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</si>
  <si>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</si>
  <si>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</si>
  <si>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</si>
  <si>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</si>
  <si>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</si>
  <si>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</si>
  <si>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</si>
  <si>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</si>
  <si>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</si>
  <si>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</si>
  <si>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</si>
  <si>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</si>
  <si>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</si>
  <si>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</si>
  <si>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</si>
  <si>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</si>
  <si>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</si>
  <si>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</si>
  <si>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</si>
  <si>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</si>
  <si>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</si>
  <si>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</si>
  <si>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</si>
  <si>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</si>
  <si>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</si>
  <si>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</si>
  <si>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佐那河内村国民健康保険事業特別会計</t>
  </si>
  <si>
    <t>佐那河内村介護保険事業特別会計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</si>
  <si>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</si>
  <si>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</si>
  <si>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</si>
  <si>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</si>
  <si>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</si>
  <si>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</si>
  <si>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</si>
  <si>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</si>
  <si>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</si>
  <si>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</si>
  <si>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</si>
  <si>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6"/>
  </si>
  <si>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</si>
  <si>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</si>
  <si>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</si>
  <si>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</si>
  <si>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</si>
  <si>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</si>
  <si>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</si>
  <si>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</si>
  <si>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</si>
  <si>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</si>
  <si>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</si>
  <si>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</si>
  <si>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一般財団法人さなごうち</t>
  </si>
  <si>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</si>
  <si>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</si>
  <si>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</si>
  <si>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</si>
  <si>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</si>
  <si>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</si>
  <si>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</si>
  <si>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</si>
  <si>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</si>
  <si>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</si>
  <si>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</si>
  <si>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</si>
  <si>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</si>
  <si>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</si>
  <si>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</si>
  <si>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</si>
  <si>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</si>
  <si>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</si>
  <si>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</si>
  <si>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</si>
  <si>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</si>
  <si>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</si>
  <si>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</si>
  <si>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</si>
  <si>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</si>
  <si>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</si>
  <si>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</si>
  <si>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</si>
  <si>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</si>
  <si>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</si>
  <si>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</si>
  <si>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</si>
  <si>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</si>
  <si>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</si>
  <si>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</si>
  <si>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</si>
  <si>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</si>
  <si>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</si>
  <si>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</si>
  <si>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</si>
  <si>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H26</t>
  </si>
  <si>
    <t>その他会計（赤字）</t>
  </si>
  <si>
    <t>H27末</t>
  </si>
  <si>
    <t>H26末</t>
  </si>
  <si>
    <t>H28末</t>
  </si>
  <si>
    <t>H29末</t>
  </si>
  <si>
    <t>役場庁舎改築基金</t>
    <rPh sb="0" eb="2">
      <t>ヤクバ</t>
    </rPh>
    <rPh sb="2" eb="4">
      <t>チョウシャ</t>
    </rPh>
    <rPh sb="4" eb="6">
      <t>カイチク</t>
    </rPh>
    <rPh sb="6" eb="8">
      <t>キキン</t>
    </rPh>
    <phoneticPr fontId="6"/>
  </si>
  <si>
    <t>ふるさと創生事業基金</t>
    <rPh sb="4" eb="6">
      <t>ソウセイ</t>
    </rPh>
    <rPh sb="6" eb="8">
      <t>ジギョウ</t>
    </rPh>
    <rPh sb="8" eb="10">
      <t>キキン</t>
    </rPh>
    <phoneticPr fontId="6"/>
  </si>
  <si>
    <t>環境基金</t>
    <rPh sb="0" eb="2">
      <t>カンキョウ</t>
    </rPh>
    <rPh sb="2" eb="4">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</si>
  <si>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</si>
  <si>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</si>
  <si>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</si>
  <si>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地方債の新規発行を抑制してきた結果、将来負担率は現在まで発生していない状況にあり、また、有形固定資産減価償却率については類似団体と比較して低い状況で推移している。
今後の有形固定資産減価償却率の増加を考えると、老朽化した施設の集約化や除却等の検討を進めていく。</t>
  </si>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</sst>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sz val="14"/>
      <color rgb="FF000000"/>
      <name val="ＭＳ Ｐ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9"/>
      <color indexed="8"/>
      <name val="ＭＳ 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5">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3" fontId="21" fillId="0" borderId="109" xfId="0" applyNumberFormat="1" applyFont="1" applyBorder="1" applyAlignment="1" applyProtection="1">
      <alignment horizontal="right" vertical="center" shrinkToFit="1"/>
      <protection locked="0"/>
    </xf>
    <xf numFmtId="183" fontId="21" fillId="0" borderId="107" xfId="0" applyNumberFormat="1" applyFont="1" applyBorder="1" applyAlignment="1" applyProtection="1">
      <alignment horizontal="right" vertical="center" shrinkToFit="1"/>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3" fontId="21" fillId="0" borderId="86" xfId="0" applyNumberFormat="1" applyFont="1" applyBorder="1" applyAlignment="1" applyProtection="1">
      <alignment horizontal="right" vertical="center" shrinkToFit="1"/>
      <protection locked="0"/>
    </xf>
    <xf numFmtId="183" fontId="21" fillId="0" borderId="87" xfId="0" applyNumberFormat="1" applyFont="1" applyBorder="1" applyAlignment="1" applyProtection="1">
      <alignment horizontal="right" vertical="center" shrinkToFit="1"/>
      <protection locked="0"/>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3" fontId="21" fillId="0" borderId="126" xfId="0" applyNumberFormat="1" applyFont="1" applyBorder="1" applyAlignment="1" applyProtection="1">
      <alignment horizontal="right" vertical="center" shrinkToFit="1"/>
      <protection locked="0"/>
    </xf>
    <xf numFmtId="183" fontId="21" fillId="0" borderId="106" xfId="0" applyNumberFormat="1" applyFont="1" applyBorder="1" applyAlignment="1" applyProtection="1">
      <alignment horizontal="right" vertical="center" shrinkToFit="1"/>
      <protection locked="0"/>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21" fillId="0" borderId="83" xfId="0" applyFont="1" applyBorder="1" applyAlignment="1" applyProtection="1">
      <alignment horizontal="left" vertical="center" shrinkToFit="1"/>
      <protection locked="0"/>
    </xf>
    <xf numFmtId="0" fontId="18" fillId="3" borderId="84" xfId="12" applyFont="1" applyFill="1" applyBorder="1" applyAlignment="1" applyProtection="1">
      <alignment horizontal="left" vertical="center" shrinkToFit="1"/>
      <protection locked="0"/>
    </xf>
    <xf numFmtId="0" fontId="21" fillId="0" borderId="86" xfId="0" applyFont="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21" fillId="0" borderId="90" xfId="0" applyFont="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2" fillId="3" borderId="6" xfId="12" applyFont="1" applyFill="1" applyBorder="1" applyAlignment="1" applyProtection="1">
      <alignment horizontal="center" vertical="center"/>
    </xf>
    <xf numFmtId="0" fontId="22"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2"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3"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3" fillId="0" borderId="30" xfId="14" applyNumberFormat="1" applyFont="1" applyBorder="1" applyAlignment="1">
      <alignment vertical="center"/>
    </xf>
    <xf numFmtId="178" fontId="23" fillId="0" borderId="31" xfId="14" applyNumberFormat="1" applyFont="1" applyBorder="1" applyAlignment="1">
      <alignment vertical="center"/>
    </xf>
    <xf numFmtId="178" fontId="23"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3"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3" fillId="0" borderId="16" xfId="14" applyNumberFormat="1" applyFont="1" applyBorder="1" applyAlignment="1">
      <alignment vertical="center"/>
    </xf>
    <xf numFmtId="178" fontId="23" fillId="0" borderId="15" xfId="14" applyNumberFormat="1" applyFont="1" applyBorder="1" applyAlignment="1">
      <alignment vertical="center"/>
    </xf>
    <xf numFmtId="178" fontId="23" fillId="0" borderId="171" xfId="14" applyNumberFormat="1" applyFont="1" applyBorder="1" applyAlignment="1">
      <alignment horizontal="center" vertical="center"/>
    </xf>
    <xf numFmtId="178" fontId="23" fillId="0" borderId="16" xfId="14" applyNumberFormat="1" applyFont="1" applyBorder="1" applyAlignment="1">
      <alignment horizontal="center" vertical="center"/>
    </xf>
    <xf numFmtId="178" fontId="23" fillId="0" borderId="27" xfId="14" applyNumberFormat="1" applyFont="1" applyBorder="1" applyAlignment="1">
      <alignment horizontal="center" vertical="center" wrapText="1"/>
    </xf>
    <xf numFmtId="178" fontId="23" fillId="0" borderId="26" xfId="14" applyNumberFormat="1" applyFont="1" applyBorder="1" applyAlignment="1">
      <alignment horizontal="center" vertical="center" wrapText="1"/>
    </xf>
    <xf numFmtId="183" fontId="23" fillId="0" borderId="27" xfId="15" applyNumberFormat="1" applyFont="1" applyFill="1" applyBorder="1" applyAlignment="1">
      <alignment horizontal="right" vertical="center" shrinkToFit="1"/>
    </xf>
    <xf numFmtId="183" fontId="23"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3"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3" fillId="0" borderId="32" xfId="14" applyNumberFormat="1" applyFont="1" applyBorder="1" applyAlignment="1">
      <alignment horizontal="center" vertical="center"/>
    </xf>
    <xf numFmtId="178" fontId="23" fillId="0" borderId="30" xfId="14" applyNumberFormat="1" applyFont="1" applyBorder="1" applyAlignment="1">
      <alignment horizontal="center" vertical="center"/>
    </xf>
    <xf numFmtId="183" fontId="23" fillId="0" borderId="30" xfId="15" applyNumberFormat="1" applyFont="1" applyFill="1" applyBorder="1" applyAlignment="1">
      <alignment horizontal="right" vertical="center" shrinkToFit="1"/>
    </xf>
    <xf numFmtId="183" fontId="23"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3" fillId="0" borderId="74" xfId="20" applyNumberFormat="1" applyFont="1" applyFill="1" applyBorder="1" applyAlignment="1">
      <alignment horizontal="right" vertical="center" shrinkToFit="1"/>
    </xf>
    <xf numFmtId="184" fontId="23"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3" fillId="0" borderId="35" xfId="14" applyNumberFormat="1" applyFont="1" applyBorder="1" applyAlignment="1">
      <alignment horizontal="center" vertical="center"/>
    </xf>
    <xf numFmtId="178" fontId="23" fillId="0" borderId="174" xfId="14" applyNumberFormat="1" applyFont="1" applyBorder="1" applyAlignment="1">
      <alignment horizontal="center" vertical="center" wrapText="1"/>
    </xf>
    <xf numFmtId="184" fontId="23" fillId="0" borderId="175" xfId="15" applyNumberFormat="1" applyFont="1" applyFill="1" applyBorder="1" applyAlignment="1">
      <alignment horizontal="right" vertical="center" shrinkToFit="1"/>
    </xf>
    <xf numFmtId="184" fontId="23"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3" fillId="0" borderId="176" xfId="20" applyNumberFormat="1" applyFont="1" applyFill="1" applyBorder="1" applyAlignment="1">
      <alignment horizontal="right" vertical="center" shrinkToFit="1"/>
    </xf>
    <xf numFmtId="184" fontId="23"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3" fillId="0" borderId="177" xfId="15" applyNumberFormat="1" applyFont="1" applyFill="1" applyBorder="1" applyAlignment="1">
      <alignment horizontal="right" vertical="center" shrinkToFit="1"/>
    </xf>
    <xf numFmtId="183" fontId="23"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3" fillId="0" borderId="34" xfId="14" applyNumberFormat="1" applyFont="1" applyBorder="1" applyAlignment="1">
      <alignment horizontal="center" vertical="center" wrapText="1"/>
    </xf>
    <xf numFmtId="184" fontId="23" fillId="0" borderId="179" xfId="15" applyNumberFormat="1" applyFont="1" applyFill="1" applyBorder="1" applyAlignment="1">
      <alignment horizontal="right" vertical="center" shrinkToFit="1"/>
    </xf>
    <xf numFmtId="184" fontId="23" fillId="0" borderId="180" xfId="15" applyNumberFormat="1" applyFont="1" applyFill="1" applyBorder="1" applyAlignment="1">
      <alignment horizontal="right" vertical="center" shrinkToFit="1"/>
    </xf>
    <xf numFmtId="184" fontId="23"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3" fillId="0" borderId="37" xfId="14" applyNumberFormat="1" applyFont="1" applyBorder="1" applyAlignment="1">
      <alignment horizontal="center" vertical="center"/>
    </xf>
    <xf numFmtId="178" fontId="23" fillId="0" borderId="74" xfId="14" applyNumberFormat="1" applyFont="1" applyBorder="1" applyAlignment="1">
      <alignment horizontal="center" vertical="center"/>
    </xf>
    <xf numFmtId="184" fontId="23" fillId="0" borderId="27" xfId="15" applyNumberFormat="1" applyFont="1" applyBorder="1" applyAlignment="1">
      <alignment horizontal="right" vertical="center" shrinkToFit="1"/>
    </xf>
    <xf numFmtId="184" fontId="23"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4" fillId="6" borderId="6" xfId="6" applyFont="1" applyFill="1" applyBorder="1" applyAlignment="1"/>
    <xf numFmtId="0" fontId="24" fillId="0" borderId="8" xfId="6" applyFont="1" applyFill="1" applyBorder="1" applyAlignment="1">
      <alignment horizontal="center" vertical="center" wrapText="1"/>
    </xf>
    <xf numFmtId="0" fontId="24" fillId="0" borderId="12" xfId="6" applyFont="1" applyFill="1" applyBorder="1" applyAlignment="1">
      <alignment horizontal="center" vertical="center" wrapText="1"/>
    </xf>
    <xf numFmtId="0" fontId="24" fillId="0" borderId="61" xfId="6" applyFont="1" applyFill="1" applyBorder="1" applyAlignment="1">
      <alignment horizontal="center" vertical="center"/>
    </xf>
    <xf numFmtId="0" fontId="24" fillId="6" borderId="18" xfId="6" applyFont="1" applyFill="1" applyBorder="1" applyAlignment="1">
      <alignment horizontal="right" vertical="top"/>
    </xf>
    <xf numFmtId="0" fontId="24" fillId="0" borderId="19" xfId="6" applyFont="1" applyFill="1" applyBorder="1" applyAlignment="1" applyProtection="1">
      <alignment horizontal="left" vertical="center" wrapText="1"/>
    </xf>
    <xf numFmtId="0" fontId="24" fillId="0" borderId="23" xfId="6" applyFont="1" applyFill="1" applyBorder="1" applyAlignment="1" applyProtection="1">
      <alignment horizontal="left" vertical="center"/>
    </xf>
    <xf numFmtId="0" fontId="24" fillId="0" borderId="36" xfId="6" applyFont="1" applyFill="1" applyBorder="1" applyAlignment="1" applyProtection="1">
      <alignment horizontal="left" vertical="center"/>
    </xf>
    <xf numFmtId="0" fontId="24" fillId="6" borderId="64" xfId="6" applyFont="1" applyFill="1" applyBorder="1" applyAlignment="1">
      <alignment horizontal="right" vertical="top"/>
    </xf>
    <xf numFmtId="0" fontId="24" fillId="0" borderId="53" xfId="6" applyFont="1" applyFill="1" applyBorder="1" applyAlignment="1" applyProtection="1">
      <alignment horizontal="left" vertical="center" wrapText="1"/>
    </xf>
    <xf numFmtId="0" fontId="24" fillId="0" borderId="54" xfId="6" applyFont="1" applyFill="1" applyBorder="1" applyAlignment="1" applyProtection="1">
      <alignment horizontal="left" vertical="center"/>
    </xf>
    <xf numFmtId="0" fontId="24" fillId="0" borderId="52" xfId="6" applyFont="1" applyFill="1" applyBorder="1" applyAlignment="1" applyProtection="1">
      <alignment horizontal="left" vertical="center"/>
    </xf>
    <xf numFmtId="0" fontId="24" fillId="6" borderId="1" xfId="6" applyFont="1" applyFill="1" applyBorder="1" applyAlignment="1">
      <alignment horizontal="center" vertical="center"/>
    </xf>
    <xf numFmtId="185" fontId="24" fillId="0" borderId="1" xfId="6" applyNumberFormat="1" applyFont="1" applyFill="1" applyBorder="1" applyAlignment="1" applyProtection="1">
      <alignment horizontal="right" vertical="center" shrinkToFit="1"/>
    </xf>
    <xf numFmtId="185" fontId="24" fillId="0" borderId="4" xfId="6" applyNumberFormat="1" applyFont="1" applyFill="1" applyBorder="1" applyAlignment="1" applyProtection="1">
      <alignment horizontal="right" vertical="center" shrinkToFit="1"/>
    </xf>
    <xf numFmtId="185" fontId="24" fillId="0" borderId="79" xfId="6" applyNumberFormat="1" applyFont="1" applyFill="1" applyBorder="1" applyAlignment="1" applyProtection="1">
      <alignment horizontal="right" vertical="center" shrinkToFit="1"/>
    </xf>
    <xf numFmtId="0" fontId="24" fillId="6" borderId="24" xfId="6" applyFont="1" applyFill="1" applyBorder="1" applyAlignment="1">
      <alignment horizontal="center" vertical="center"/>
    </xf>
    <xf numFmtId="185" fontId="24" fillId="0" borderId="24" xfId="6" applyNumberFormat="1" applyFont="1" applyFill="1" applyBorder="1" applyAlignment="1" applyProtection="1">
      <alignment horizontal="right" vertical="center" shrinkToFit="1"/>
    </xf>
    <xf numFmtId="185" fontId="24" fillId="0" borderId="27" xfId="6" applyNumberFormat="1" applyFont="1" applyFill="1" applyBorder="1" applyAlignment="1" applyProtection="1">
      <alignment horizontal="right" vertical="center" shrinkToFit="1"/>
    </xf>
    <xf numFmtId="185" fontId="24" fillId="0" borderId="182" xfId="6" applyNumberFormat="1" applyFont="1" applyFill="1" applyBorder="1" applyAlignment="1" applyProtection="1">
      <alignment horizontal="right" vertical="center" shrinkToFit="1"/>
    </xf>
    <xf numFmtId="0" fontId="25" fillId="0" borderId="0" xfId="6" applyFont="1" applyAlignment="1">
      <alignment horizontal="right" vertical="center"/>
    </xf>
    <xf numFmtId="0" fontId="24" fillId="6" borderId="55" xfId="6" applyFont="1" applyFill="1" applyBorder="1" applyAlignment="1">
      <alignment horizontal="center" vertical="center"/>
    </xf>
    <xf numFmtId="185" fontId="24" fillId="0" borderId="45" xfId="6" applyNumberFormat="1" applyFont="1" applyFill="1" applyBorder="1" applyAlignment="1" applyProtection="1">
      <alignment horizontal="right" vertical="center" shrinkToFit="1"/>
    </xf>
    <xf numFmtId="185" fontId="24" fillId="0" borderId="48" xfId="6" applyNumberFormat="1" applyFont="1" applyFill="1" applyBorder="1" applyAlignment="1" applyProtection="1">
      <alignment horizontal="right" vertical="center" shrinkToFit="1"/>
    </xf>
    <xf numFmtId="185" fontId="24" fillId="0" borderId="62" xfId="6" applyNumberFormat="1" applyFont="1" applyFill="1" applyBorder="1" applyAlignment="1" applyProtection="1">
      <alignment horizontal="right" vertical="center" shrinkToFit="1"/>
    </xf>
    <xf numFmtId="0" fontId="24" fillId="0" borderId="0" xfId="18" applyFont="1">
      <alignment vertical="center"/>
    </xf>
    <xf numFmtId="0" fontId="24" fillId="7" borderId="6" xfId="18" applyFont="1" applyFill="1" applyBorder="1" applyAlignment="1"/>
    <xf numFmtId="0" fontId="24" fillId="0" borderId="56" xfId="18" applyFont="1" applyFill="1" applyBorder="1" applyAlignment="1">
      <alignment vertical="center" wrapText="1"/>
    </xf>
    <xf numFmtId="0" fontId="24" fillId="0" borderId="57" xfId="18" applyFont="1" applyFill="1" applyBorder="1" applyAlignment="1">
      <alignment vertical="center"/>
    </xf>
    <xf numFmtId="0" fontId="24" fillId="0" borderId="12" xfId="18" applyFont="1" applyFill="1" applyBorder="1" applyAlignment="1">
      <alignment vertical="center"/>
    </xf>
    <xf numFmtId="0" fontId="24" fillId="0" borderId="61" xfId="18" applyFont="1" applyFill="1" applyBorder="1" applyAlignment="1">
      <alignment vertical="center"/>
    </xf>
    <xf numFmtId="0" fontId="26" fillId="0" borderId="0" xfId="18" applyFont="1" applyFill="1" applyBorder="1" applyAlignment="1"/>
    <xf numFmtId="0" fontId="24" fillId="7" borderId="18" xfId="18" applyFont="1" applyFill="1" applyBorder="1" applyAlignment="1">
      <alignment horizontal="right" vertical="top"/>
    </xf>
    <xf numFmtId="0" fontId="26" fillId="0" borderId="22" xfId="18" applyFont="1" applyFill="1" applyBorder="1" applyAlignment="1">
      <alignment horizontal="left" vertical="center" wrapText="1"/>
    </xf>
    <xf numFmtId="0" fontId="26" fillId="0" borderId="35" xfId="18" applyFont="1" applyFill="1" applyBorder="1" applyAlignment="1">
      <alignment horizontal="left" vertical="center" wrapText="1"/>
    </xf>
    <xf numFmtId="0" fontId="26" fillId="0" borderId="36" xfId="18" applyFont="1" applyFill="1" applyBorder="1" applyAlignment="1">
      <alignment horizontal="left" vertical="center" wrapText="1"/>
    </xf>
    <xf numFmtId="0" fontId="26" fillId="0" borderId="0" xfId="18" applyNumberFormat="1" applyFont="1" applyFill="1" applyBorder="1" applyAlignment="1">
      <alignment vertical="center" wrapText="1"/>
    </xf>
    <xf numFmtId="0" fontId="24" fillId="7" borderId="64" xfId="18" applyFont="1" applyFill="1" applyBorder="1" applyAlignment="1">
      <alignment horizontal="right" vertical="top"/>
    </xf>
    <xf numFmtId="0" fontId="26" fillId="0" borderId="50" xfId="18" applyFont="1" applyFill="1" applyBorder="1" applyAlignment="1">
      <alignment horizontal="left" vertical="center" wrapText="1"/>
    </xf>
    <xf numFmtId="0" fontId="26" fillId="0" borderId="51" xfId="18" applyFont="1" applyBorder="1" applyAlignment="1">
      <alignment horizontal="left" vertical="center" wrapText="1"/>
    </xf>
    <xf numFmtId="0" fontId="26" fillId="0" borderId="52" xfId="18" applyFont="1" applyBorder="1" applyAlignment="1">
      <alignment horizontal="left" vertical="center" wrapText="1"/>
    </xf>
    <xf numFmtId="0" fontId="24" fillId="7" borderId="13" xfId="18" applyFont="1" applyFill="1" applyBorder="1" applyAlignment="1">
      <alignment horizontal="center" vertical="center"/>
    </xf>
    <xf numFmtId="185" fontId="24" fillId="0" borderId="183" xfId="18" applyNumberFormat="1" applyFont="1" applyFill="1" applyBorder="1" applyAlignment="1">
      <alignment horizontal="right" vertical="center" shrinkToFit="1"/>
    </xf>
    <xf numFmtId="185" fontId="24" fillId="0" borderId="184" xfId="18" applyNumberFormat="1" applyFont="1" applyFill="1" applyBorder="1" applyAlignment="1">
      <alignment horizontal="right" vertical="center" shrinkToFit="1"/>
    </xf>
    <xf numFmtId="185" fontId="24" fillId="0" borderId="79" xfId="18" applyNumberFormat="1" applyFont="1" applyFill="1" applyBorder="1" applyAlignment="1">
      <alignment horizontal="right" vertical="center" shrinkToFit="1"/>
    </xf>
    <xf numFmtId="0" fontId="24" fillId="0" borderId="0" xfId="18" applyNumberFormat="1" applyFont="1" applyFill="1" applyBorder="1" applyAlignment="1">
      <alignment vertical="center"/>
    </xf>
    <xf numFmtId="0" fontId="24" fillId="7" borderId="24" xfId="18" applyFont="1" applyFill="1" applyBorder="1" applyAlignment="1">
      <alignment horizontal="center" vertical="center"/>
    </xf>
    <xf numFmtId="185" fontId="24" fillId="0" borderId="185" xfId="18" applyNumberFormat="1" applyFont="1" applyFill="1" applyBorder="1" applyAlignment="1">
      <alignment horizontal="right" vertical="center" shrinkToFit="1"/>
    </xf>
    <xf numFmtId="185" fontId="24" fillId="0" borderId="74" xfId="18" applyNumberFormat="1" applyFont="1" applyFill="1" applyBorder="1" applyAlignment="1">
      <alignment horizontal="right" vertical="center" shrinkToFit="1"/>
    </xf>
    <xf numFmtId="185" fontId="24" fillId="0" borderId="182" xfId="18" applyNumberFormat="1" applyFont="1" applyFill="1" applyBorder="1" applyAlignment="1">
      <alignment horizontal="right" vertical="center" shrinkToFit="1"/>
    </xf>
    <xf numFmtId="0" fontId="24" fillId="7" borderId="45" xfId="18" applyFont="1" applyFill="1" applyBorder="1" applyAlignment="1">
      <alignment horizontal="center" vertical="center"/>
    </xf>
    <xf numFmtId="185" fontId="24" fillId="0" borderId="186" xfId="18" applyNumberFormat="1" applyFont="1" applyFill="1" applyBorder="1" applyAlignment="1">
      <alignment horizontal="right" vertical="center" shrinkToFit="1"/>
    </xf>
    <xf numFmtId="185" fontId="24" fillId="0" borderId="187" xfId="18" applyNumberFormat="1" applyFont="1" applyFill="1" applyBorder="1" applyAlignment="1">
      <alignment horizontal="right" vertical="center" shrinkToFit="1"/>
    </xf>
    <xf numFmtId="185" fontId="24" fillId="0" borderId="62" xfId="18" applyNumberFormat="1" applyFont="1" applyFill="1" applyBorder="1" applyAlignment="1">
      <alignment horizontal="right" vertical="center" shrinkToFit="1"/>
    </xf>
    <xf numFmtId="0" fontId="26" fillId="6" borderId="6" xfId="8" applyFont="1" applyFill="1" applyBorder="1" applyAlignment="1"/>
    <xf numFmtId="0" fontId="26" fillId="0" borderId="7" xfId="8" applyFont="1" applyFill="1" applyBorder="1" applyAlignment="1">
      <alignment vertical="center" wrapText="1"/>
    </xf>
    <xf numFmtId="0" fontId="26" fillId="0" borderId="8" xfId="8" applyFont="1" applyFill="1" applyBorder="1" applyAlignment="1">
      <alignment vertical="center" wrapText="1"/>
    </xf>
    <xf numFmtId="0" fontId="26" fillId="0" borderId="56" xfId="8" applyFont="1" applyFill="1" applyBorder="1" applyAlignment="1">
      <alignment vertical="center" wrapText="1"/>
    </xf>
    <xf numFmtId="0" fontId="26" fillId="0" borderId="57" xfId="8" applyFont="1" applyFill="1" applyBorder="1" applyAlignment="1">
      <alignment vertical="center" wrapText="1"/>
    </xf>
    <xf numFmtId="0" fontId="26" fillId="0" borderId="61" xfId="8" applyFont="1" applyFill="1" applyBorder="1" applyAlignment="1">
      <alignment vertical="center"/>
    </xf>
    <xf numFmtId="0" fontId="26" fillId="0" borderId="0" xfId="8" applyFont="1" applyAlignment="1"/>
    <xf numFmtId="0" fontId="27" fillId="0" borderId="0" xfId="8" applyFont="1" applyAlignment="1"/>
    <xf numFmtId="0" fontId="27" fillId="8" borderId="6" xfId="8" applyFont="1" applyFill="1" applyBorder="1" applyAlignment="1"/>
    <xf numFmtId="0" fontId="27" fillId="0" borderId="183" xfId="8" applyFont="1" applyBorder="1" applyAlignment="1">
      <alignment horizontal="center" vertical="center" wrapText="1"/>
    </xf>
    <xf numFmtId="0" fontId="27" fillId="0" borderId="79" xfId="8" applyFont="1" applyBorder="1" applyAlignment="1">
      <alignment horizontal="center" vertical="center" wrapText="1"/>
    </xf>
    <xf numFmtId="0" fontId="28" fillId="0" borderId="0" xfId="8" applyFont="1" applyAlignment="1">
      <alignment horizontal="center" vertical="center" wrapText="1"/>
    </xf>
    <xf numFmtId="0" fontId="28" fillId="0" borderId="0" xfId="8" applyFont="1" applyAlignment="1">
      <alignment vertical="center" wrapText="1"/>
    </xf>
    <xf numFmtId="0" fontId="26" fillId="6" borderId="18" xfId="8" applyFont="1" applyFill="1" applyBorder="1" applyAlignment="1"/>
    <xf numFmtId="0" fontId="26" fillId="0" borderId="13" xfId="8" applyFont="1" applyFill="1" applyBorder="1" applyAlignment="1">
      <alignment vertical="center" wrapText="1"/>
    </xf>
    <xf numFmtId="0" fontId="26" fillId="0" borderId="14" xfId="8" applyFont="1" applyFill="1" applyBorder="1" applyAlignment="1">
      <alignment vertical="center" wrapText="1"/>
    </xf>
    <xf numFmtId="0" fontId="26" fillId="0" borderId="15" xfId="8" applyFont="1" applyFill="1" applyBorder="1" applyAlignment="1">
      <alignment vertical="center" wrapText="1"/>
    </xf>
    <xf numFmtId="0" fontId="26" fillId="0" borderId="37" xfId="8" applyFont="1" applyFill="1" applyBorder="1" applyAlignment="1">
      <alignment vertical="center" wrapText="1"/>
    </xf>
    <xf numFmtId="0" fontId="26" fillId="0" borderId="38" xfId="8" applyFont="1" applyFill="1" applyBorder="1" applyAlignment="1">
      <alignment vertical="center"/>
    </xf>
    <xf numFmtId="0" fontId="27" fillId="0" borderId="0" xfId="8" applyFont="1">
      <alignment vertical="center"/>
    </xf>
    <xf numFmtId="0" fontId="27" fillId="8" borderId="18" xfId="8" applyFont="1" applyFill="1" applyBorder="1" applyAlignment="1"/>
    <xf numFmtId="0" fontId="27" fillId="0" borderId="185" xfId="8" applyFont="1" applyBorder="1" applyAlignment="1">
      <alignment horizontal="center" vertical="center" wrapText="1"/>
    </xf>
    <xf numFmtId="0" fontId="27" fillId="0" borderId="182" xfId="8" applyFont="1" applyBorder="1" applyAlignment="1">
      <alignment horizontal="center" vertical="center" wrapText="1"/>
    </xf>
    <xf numFmtId="0" fontId="26" fillId="0" borderId="31" xfId="8" applyFont="1" applyFill="1" applyBorder="1" applyAlignment="1">
      <alignment vertical="center" wrapText="1"/>
    </xf>
    <xf numFmtId="0" fontId="26" fillId="0" borderId="32" xfId="8" applyFont="1" applyFill="1" applyBorder="1" applyAlignment="1">
      <alignment vertical="center"/>
    </xf>
    <xf numFmtId="0" fontId="26" fillId="0" borderId="30" xfId="8" applyFont="1" applyFill="1" applyBorder="1" applyAlignment="1">
      <alignment vertical="center"/>
    </xf>
    <xf numFmtId="0" fontId="26" fillId="0" borderId="33" xfId="8" applyFont="1" applyFill="1" applyBorder="1" applyAlignment="1">
      <alignment vertical="center"/>
    </xf>
    <xf numFmtId="0" fontId="27" fillId="0" borderId="39" xfId="8" applyFont="1" applyBorder="1">
      <alignment vertical="center"/>
    </xf>
    <xf numFmtId="0" fontId="27" fillId="0" borderId="33" xfId="8" applyFont="1" applyBorder="1">
      <alignment vertical="center"/>
    </xf>
    <xf numFmtId="0" fontId="27" fillId="0" borderId="0" xfId="8" applyFont="1" applyAlignment="1">
      <alignment vertical="top"/>
    </xf>
    <xf numFmtId="0" fontId="26" fillId="6" borderId="18" xfId="8" applyFont="1" applyFill="1" applyBorder="1" applyAlignment="1">
      <alignment horizontal="right" vertical="center"/>
    </xf>
    <xf numFmtId="0" fontId="26" fillId="0" borderId="22" xfId="8" applyFont="1" applyFill="1" applyBorder="1" applyAlignment="1">
      <alignment vertical="center"/>
    </xf>
    <xf numFmtId="0" fontId="26" fillId="0" borderId="35" xfId="8" applyFont="1" applyFill="1" applyBorder="1" applyAlignment="1">
      <alignment vertical="center"/>
    </xf>
    <xf numFmtId="0" fontId="26" fillId="0" borderId="36" xfId="8" applyFont="1" applyFill="1" applyBorder="1" applyAlignment="1">
      <alignment vertical="center"/>
    </xf>
    <xf numFmtId="0" fontId="27" fillId="8" borderId="18" xfId="8" applyFont="1" applyFill="1" applyBorder="1" applyAlignment="1">
      <alignment horizontal="right" vertical="center"/>
    </xf>
    <xf numFmtId="0" fontId="27" fillId="0" borderId="22" xfId="8" applyFont="1" applyBorder="1">
      <alignment vertical="center"/>
    </xf>
    <xf numFmtId="0" fontId="27" fillId="0" borderId="36" xfId="8" applyFont="1" applyBorder="1">
      <alignment vertical="center"/>
    </xf>
    <xf numFmtId="0" fontId="29" fillId="0" borderId="0" xfId="8" applyFont="1">
      <alignment vertical="center"/>
    </xf>
    <xf numFmtId="0" fontId="26" fillId="6" borderId="64" xfId="8" applyFont="1" applyFill="1" applyBorder="1" applyAlignment="1">
      <alignment horizontal="right" vertical="top"/>
    </xf>
    <xf numFmtId="0" fontId="26" fillId="0" borderId="50" xfId="8" applyFont="1" applyFill="1" applyBorder="1" applyAlignment="1">
      <alignment vertical="center"/>
    </xf>
    <xf numFmtId="0" fontId="26" fillId="0" borderId="51" xfId="8" applyFont="1" applyFill="1" applyBorder="1" applyAlignment="1">
      <alignment vertical="center"/>
    </xf>
    <xf numFmtId="0" fontId="26" fillId="0" borderId="52" xfId="8" applyFont="1" applyFill="1" applyBorder="1" applyAlignment="1">
      <alignment vertical="center"/>
    </xf>
    <xf numFmtId="0" fontId="27" fillId="8" borderId="64" xfId="8" applyFont="1" applyFill="1" applyBorder="1" applyAlignment="1">
      <alignment horizontal="right" vertical="top"/>
    </xf>
    <xf numFmtId="0" fontId="27" fillId="0" borderId="41" xfId="8" applyFont="1" applyBorder="1">
      <alignment vertical="center"/>
    </xf>
    <xf numFmtId="0" fontId="27" fillId="0" borderId="38" xfId="8" applyFont="1" applyBorder="1">
      <alignment vertical="center"/>
    </xf>
    <xf numFmtId="0" fontId="26" fillId="6" borderId="13" xfId="8" applyFont="1" applyFill="1" applyBorder="1" applyAlignment="1">
      <alignment horizontal="center" vertical="center"/>
    </xf>
    <xf numFmtId="183" fontId="26" fillId="0" borderId="183" xfId="8" applyNumberFormat="1" applyFont="1" applyFill="1" applyBorder="1" applyAlignment="1" applyProtection="1">
      <alignment horizontal="right" vertical="center" shrinkToFit="1"/>
    </xf>
    <xf numFmtId="183" fontId="26" fillId="0" borderId="184" xfId="8" applyNumberFormat="1" applyFont="1" applyFill="1" applyBorder="1" applyAlignment="1" applyProtection="1">
      <alignment horizontal="right" vertical="center" shrinkToFit="1"/>
    </xf>
    <xf numFmtId="183" fontId="26" fillId="0" borderId="79" xfId="8" applyNumberFormat="1" applyFont="1" applyFill="1" applyBorder="1" applyAlignment="1" applyProtection="1">
      <alignment horizontal="right" vertical="center" shrinkToFit="1"/>
    </xf>
    <xf numFmtId="183" fontId="27" fillId="0" borderId="0" xfId="8" applyNumberFormat="1" applyFont="1" applyAlignment="1">
      <alignment horizontal="right" vertical="center" shrinkToFit="1"/>
    </xf>
    <xf numFmtId="0" fontId="27" fillId="8" borderId="13" xfId="8" applyFont="1" applyFill="1" applyBorder="1" applyAlignment="1">
      <alignment horizontal="center" vertical="center"/>
    </xf>
    <xf numFmtId="183" fontId="27" fillId="0" borderId="183" xfId="8" applyNumberFormat="1" applyFont="1" applyBorder="1" applyAlignment="1" applyProtection="1">
      <alignment horizontal="right" vertical="center" shrinkToFit="1"/>
      <protection locked="0"/>
    </xf>
    <xf numFmtId="183" fontId="27" fillId="0" borderId="79" xfId="8" applyNumberFormat="1" applyFont="1" applyBorder="1" applyAlignment="1" applyProtection="1">
      <alignment horizontal="right" vertical="center" shrinkToFit="1"/>
      <protection locked="0"/>
    </xf>
    <xf numFmtId="0" fontId="26" fillId="6" borderId="24" xfId="8" applyFont="1" applyFill="1" applyBorder="1" applyAlignment="1">
      <alignment horizontal="center" vertical="center"/>
    </xf>
    <xf numFmtId="183" fontId="26" fillId="0" borderId="185" xfId="8" applyNumberFormat="1" applyFont="1" applyFill="1" applyBorder="1" applyAlignment="1" applyProtection="1">
      <alignment horizontal="right" vertical="center" shrinkToFit="1"/>
    </xf>
    <xf numFmtId="183" fontId="26" fillId="0" borderId="74" xfId="8" applyNumberFormat="1" applyFont="1" applyFill="1" applyBorder="1" applyAlignment="1" applyProtection="1">
      <alignment horizontal="right" vertical="center" shrinkToFit="1"/>
    </xf>
    <xf numFmtId="183" fontId="26" fillId="0" borderId="182" xfId="8" applyNumberFormat="1" applyFont="1" applyFill="1" applyBorder="1" applyAlignment="1" applyProtection="1">
      <alignment horizontal="right" vertical="center" shrinkToFit="1"/>
    </xf>
    <xf numFmtId="0" fontId="27" fillId="8" borderId="24" xfId="8" applyFont="1" applyFill="1" applyBorder="1" applyAlignment="1">
      <alignment horizontal="center" vertical="center"/>
    </xf>
    <xf numFmtId="183" fontId="27" fillId="0" borderId="185" xfId="8" applyNumberFormat="1" applyFont="1" applyBorder="1" applyAlignment="1" applyProtection="1">
      <alignment horizontal="right" vertical="center" shrinkToFit="1"/>
      <protection locked="0"/>
    </xf>
    <xf numFmtId="183" fontId="27" fillId="0" borderId="182" xfId="8" applyNumberFormat="1" applyFont="1" applyBorder="1" applyAlignment="1" applyProtection="1">
      <alignment horizontal="right" vertical="center" shrinkToFit="1"/>
      <protection locked="0"/>
    </xf>
    <xf numFmtId="0" fontId="25" fillId="0" borderId="0" xfId="8" applyFont="1" applyAlignment="1">
      <alignment horizontal="center" vertical="center"/>
    </xf>
    <xf numFmtId="0" fontId="26" fillId="6" borderId="55" xfId="8" applyFont="1" applyFill="1" applyBorder="1" applyAlignment="1">
      <alignment horizontal="center" vertical="center"/>
    </xf>
    <xf numFmtId="183" fontId="26" fillId="0" borderId="186" xfId="8" applyNumberFormat="1" applyFont="1" applyFill="1" applyBorder="1" applyAlignment="1" applyProtection="1">
      <alignment horizontal="right" vertical="center" shrinkToFit="1"/>
    </xf>
    <xf numFmtId="183" fontId="26" fillId="0" borderId="187" xfId="8" applyNumberFormat="1" applyFont="1" applyFill="1" applyBorder="1" applyAlignment="1" applyProtection="1">
      <alignment horizontal="right" vertical="center" shrinkToFit="1"/>
    </xf>
    <xf numFmtId="183" fontId="26" fillId="0" borderId="62" xfId="8" applyNumberFormat="1" applyFont="1" applyFill="1" applyBorder="1" applyAlignment="1" applyProtection="1">
      <alignment horizontal="right" vertical="center" shrinkToFit="1"/>
    </xf>
    <xf numFmtId="0" fontId="27" fillId="8" borderId="55" xfId="8" applyFont="1" applyFill="1" applyBorder="1" applyAlignment="1">
      <alignment horizontal="center" vertical="center"/>
    </xf>
    <xf numFmtId="183" fontId="27" fillId="0" borderId="186" xfId="8" applyNumberFormat="1" applyFont="1" applyBorder="1" applyAlignment="1" applyProtection="1">
      <alignment horizontal="right" vertical="center" shrinkToFit="1"/>
      <protection locked="0"/>
    </xf>
    <xf numFmtId="183" fontId="27" fillId="0" borderId="62" xfId="8" applyNumberFormat="1" applyFont="1" applyBorder="1" applyAlignment="1" applyProtection="1">
      <alignment horizontal="right" vertical="center" shrinkToFit="1"/>
      <protection locked="0"/>
    </xf>
    <xf numFmtId="0" fontId="26" fillId="0" borderId="12" xfId="7" applyFont="1" applyFill="1" applyBorder="1" applyAlignment="1">
      <alignment vertical="center" wrapText="1"/>
    </xf>
    <xf numFmtId="0" fontId="26" fillId="0" borderId="16" xfId="7" applyFont="1" applyFill="1" applyBorder="1" applyAlignment="1">
      <alignment vertical="center" wrapText="1"/>
    </xf>
    <xf numFmtId="0" fontId="26" fillId="0" borderId="0" xfId="7" applyFont="1" applyFill="1" applyBorder="1" applyAlignment="1">
      <alignment vertical="center"/>
    </xf>
    <xf numFmtId="0" fontId="26" fillId="0" borderId="26" xfId="7" applyFont="1" applyFill="1" applyBorder="1" applyAlignment="1">
      <alignment vertical="center"/>
    </xf>
    <xf numFmtId="0" fontId="26" fillId="0" borderId="32" xfId="7" applyFont="1" applyFill="1" applyBorder="1" applyAlignment="1">
      <alignment vertical="center" wrapText="1"/>
    </xf>
    <xf numFmtId="0" fontId="26" fillId="0" borderId="22" xfId="7" applyFont="1" applyFill="1" applyBorder="1" applyAlignment="1">
      <alignment horizontal="left" vertical="center"/>
    </xf>
    <xf numFmtId="0" fontId="26" fillId="0" borderId="35" xfId="7" applyFont="1" applyFill="1" applyBorder="1" applyAlignment="1">
      <alignment horizontal="left" vertical="center"/>
    </xf>
    <xf numFmtId="0" fontId="26" fillId="0" borderId="32" xfId="7" applyFont="1" applyFill="1" applyBorder="1" applyAlignment="1">
      <alignment horizontal="center" vertical="center" shrinkToFit="1"/>
    </xf>
    <xf numFmtId="0" fontId="26" fillId="0" borderId="36" xfId="7" applyFont="1" applyFill="1" applyBorder="1" applyAlignment="1">
      <alignment horizontal="left" vertical="center"/>
    </xf>
    <xf numFmtId="0" fontId="26" fillId="0" borderId="0" xfId="7" applyFont="1" applyFill="1" applyBorder="1" applyAlignment="1">
      <alignment horizontal="left" vertical="center"/>
    </xf>
    <xf numFmtId="0" fontId="26" fillId="0" borderId="35" xfId="7" applyFont="1" applyFill="1" applyBorder="1" applyAlignment="1">
      <alignment horizontal="center" vertical="center" shrinkToFit="1"/>
    </xf>
    <xf numFmtId="0" fontId="26" fillId="0" borderId="50" xfId="7" applyFont="1" applyFill="1" applyBorder="1" applyAlignment="1">
      <alignment horizontal="left" vertical="center"/>
    </xf>
    <xf numFmtId="0" fontId="26" fillId="0" borderId="51" xfId="7" applyFont="1" applyFill="1" applyBorder="1" applyAlignment="1">
      <alignment horizontal="left" vertical="center"/>
    </xf>
    <xf numFmtId="0" fontId="26" fillId="0" borderId="51" xfId="7" applyFont="1" applyFill="1" applyBorder="1" applyAlignment="1">
      <alignment horizontal="center" vertical="center" shrinkToFit="1"/>
    </xf>
    <xf numFmtId="0" fontId="26" fillId="0" borderId="52" xfId="7" applyFont="1" applyFill="1" applyBorder="1" applyAlignment="1">
      <alignment horizontal="left" vertical="center"/>
    </xf>
    <xf numFmtId="183" fontId="26" fillId="0" borderId="0" xfId="7" applyNumberFormat="1" applyFont="1" applyFill="1" applyBorder="1" applyAlignment="1" applyProtection="1">
      <alignment horizontal="right" vertical="center"/>
    </xf>
    <xf numFmtId="0" fontId="26"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5"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3" fillId="0" borderId="27" xfId="1" applyNumberFormat="1" applyFont="1" applyFill="1" applyBorder="1" applyAlignment="1">
      <alignment vertical="center"/>
    </xf>
    <xf numFmtId="187" fontId="23" fillId="0" borderId="172" xfId="1" applyNumberFormat="1" applyFont="1" applyFill="1" applyBorder="1" applyAlignment="1">
      <alignment vertical="center"/>
    </xf>
    <xf numFmtId="187" fontId="23" fillId="0" borderId="172" xfId="1" applyNumberFormat="1" applyFont="1" applyFill="1" applyBorder="1" applyAlignment="1">
      <alignment vertical="center" wrapText="1"/>
    </xf>
    <xf numFmtId="187" fontId="23" fillId="0" borderId="30" xfId="1" applyNumberFormat="1" applyFont="1" applyFill="1" applyBorder="1" applyAlignment="1">
      <alignment vertical="center"/>
    </xf>
    <xf numFmtId="187" fontId="23" fillId="0" borderId="173" xfId="1" applyNumberFormat="1" applyFont="1" applyFill="1" applyBorder="1" applyAlignment="1">
      <alignment vertical="center"/>
    </xf>
    <xf numFmtId="191" fontId="23" fillId="0" borderId="175" xfId="1" applyNumberFormat="1" applyFont="1" applyFill="1" applyBorder="1" applyAlignment="1">
      <alignment vertical="center"/>
    </xf>
    <xf numFmtId="191" fontId="23" fillId="0" borderId="171" xfId="1" applyNumberFormat="1" applyFont="1" applyFill="1" applyBorder="1" applyAlignment="1">
      <alignment vertical="center"/>
    </xf>
    <xf numFmtId="178" fontId="23" fillId="0" borderId="177" xfId="1" applyNumberFormat="1" applyFont="1" applyBorder="1" applyAlignment="1">
      <alignment horizontal="center" vertical="center"/>
    </xf>
    <xf numFmtId="187" fontId="23" fillId="0" borderId="177" xfId="1" applyNumberFormat="1" applyFont="1" applyFill="1" applyBorder="1" applyAlignment="1">
      <alignment vertical="center"/>
    </xf>
    <xf numFmtId="187" fontId="23" fillId="0" borderId="178" xfId="1" applyNumberFormat="1" applyFont="1" applyFill="1" applyBorder="1" applyAlignment="1">
      <alignment vertical="center"/>
    </xf>
    <xf numFmtId="191" fontId="23" fillId="0" borderId="179" xfId="1" applyNumberFormat="1" applyFont="1" applyFill="1" applyBorder="1" applyAlignment="1">
      <alignment vertical="center"/>
    </xf>
    <xf numFmtId="191" fontId="23" fillId="0" borderId="180" xfId="1" applyNumberFormat="1" applyFont="1" applyFill="1" applyBorder="1" applyAlignment="1">
      <alignment vertical="center"/>
    </xf>
    <xf numFmtId="191" fontId="23" fillId="0" borderId="23" xfId="1" applyNumberFormat="1" applyFont="1" applyBorder="1" applyAlignment="1">
      <alignment vertical="center"/>
    </xf>
    <xf numFmtId="191" fontId="23" fillId="0" borderId="27" xfId="1" applyNumberFormat="1" applyFont="1" applyBorder="1" applyAlignment="1">
      <alignment vertical="center"/>
    </xf>
    <xf numFmtId="191" fontId="23"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externalLink" Target="externalLinks/externalLink9.xml" /><Relationship Id="rId27" Type="http://schemas.openxmlformats.org/officeDocument/2006/relationships/externalLink" Target="externalLinks/externalLink10.xml" /><Relationship Id="rId28" Type="http://schemas.openxmlformats.org/officeDocument/2006/relationships/externalLink" Target="externalLinks/externalLink11.xml" /><Relationship Id="rId29" Type="http://schemas.openxmlformats.org/officeDocument/2006/relationships/theme" Target="theme/theme1.xml" /><Relationship Id="rId30" Type="http://schemas.openxmlformats.org/officeDocument/2006/relationships/sharedStrings" Target="sharedStrings.xml" /><Relationship Id="rId3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150076</c:v>
                </c:pt>
                <c:pt idx="1">
                  <c:v>98888</c:v>
                </c:pt>
                <c:pt idx="2">
                  <c:v>67030</c:v>
                </c:pt>
                <c:pt idx="3">
                  <c:v>163219</c:v>
                </c:pt>
                <c:pt idx="4">
                  <c:v>107592</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3.12</c:v>
                </c:pt>
                <c:pt idx="1">
                  <c:v>3.55</c:v>
                </c:pt>
                <c:pt idx="2">
                  <c:v>4.28</c:v>
                </c:pt>
                <c:pt idx="3">
                  <c:v>4.92</c:v>
                </c:pt>
                <c:pt idx="4">
                  <c:v>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88.08</c:v>
                </c:pt>
                <c:pt idx="1">
                  <c:v>83.76</c:v>
                </c:pt>
                <c:pt idx="2">
                  <c:v>85.92</c:v>
                </c:pt>
                <c:pt idx="3">
                  <c:v>89.66</c:v>
                </c:pt>
                <c:pt idx="4">
                  <c:v>92.92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6.7</c:v>
                </c:pt>
                <c:pt idx="1">
                  <c:v>5.95</c:v>
                </c:pt>
                <c:pt idx="2">
                  <c:v>5.8</c:v>
                </c:pt>
                <c:pt idx="3">
                  <c:v>14.91</c:v>
                </c:pt>
                <c:pt idx="4">
                  <c:v>9.9700000000000006</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佐那河内村後期高齢者医療特別会計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3.e-002</c:v>
                </c:pt>
                <c:pt idx="2">
                  <c:v>#N/A</c:v>
                </c:pt>
                <c:pt idx="3">
                  <c:v>4.e-002</c:v>
                </c:pt>
                <c:pt idx="4">
                  <c:v>#N/A</c:v>
                </c:pt>
                <c:pt idx="5">
                  <c:v>3.e-002</c:v>
                </c:pt>
                <c:pt idx="6">
                  <c:v>#N/A</c:v>
                </c:pt>
                <c:pt idx="7">
                  <c:v>4.e-002</c:v>
                </c:pt>
                <c:pt idx="8">
                  <c:v>#N/A</c:v>
                </c:pt>
                <c:pt idx="9">
                  <c:v>3.e-002</c:v>
                </c:pt>
              </c:numCache>
            </c:numRef>
          </c:val>
        </c:ser>
        <c:ser>
          <c:idx val="5"/>
          <c:order val="5"/>
          <c:tx>
            <c:strRef>
              <c:f>データシート!$A$32</c:f>
              <c:strCache>
                <c:ptCount val="1"/>
                <c:pt idx="0">
                  <c:v>佐那河内村簡易水道特別会計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7.0000000000000007e-002</c:v>
                </c:pt>
                <c:pt idx="2">
                  <c:v>#N/A</c:v>
                </c:pt>
                <c:pt idx="3">
                  <c:v>0.12</c:v>
                </c:pt>
                <c:pt idx="4">
                  <c:v>#N/A</c:v>
                </c:pt>
                <c:pt idx="5">
                  <c:v>0.16</c:v>
                </c:pt>
                <c:pt idx="6">
                  <c:v>#N/A</c:v>
                </c:pt>
                <c:pt idx="7">
                  <c:v>0.15</c:v>
                </c:pt>
                <c:pt idx="8">
                  <c:v>#N/A</c:v>
                </c:pt>
                <c:pt idx="9">
                  <c:v>6.e-002</c:v>
                </c:pt>
              </c:numCache>
            </c:numRef>
          </c:val>
        </c:ser>
        <c:ser>
          <c:idx val="6"/>
          <c:order val="6"/>
          <c:tx>
            <c:strRef>
              <c:f>データシート!$A$33</c:f>
              <c:strCache>
                <c:ptCount val="1"/>
                <c:pt idx="0">
                  <c:v>佐那河内村農業集落排水事業特別会計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0.18</c:v>
                </c:pt>
                <c:pt idx="2">
                  <c:v>#N/A</c:v>
                </c:pt>
                <c:pt idx="3">
                  <c:v>0.2</c:v>
                </c:pt>
                <c:pt idx="4">
                  <c:v>#N/A</c:v>
                </c:pt>
                <c:pt idx="5">
                  <c:v>9.e-002</c:v>
                </c:pt>
                <c:pt idx="6">
                  <c:v>#N/A</c:v>
                </c:pt>
                <c:pt idx="7">
                  <c:v>0.14000000000000001</c:v>
                </c:pt>
                <c:pt idx="8">
                  <c:v>#N/A</c:v>
                </c:pt>
                <c:pt idx="9">
                  <c:v>0.1</c:v>
                </c:pt>
              </c:numCache>
            </c:numRef>
          </c:val>
        </c:ser>
        <c:ser>
          <c:idx val="7"/>
          <c:order val="7"/>
          <c:tx>
            <c:strRef>
              <c:f>データシート!$A$34</c:f>
              <c:strCache>
                <c:ptCount val="1"/>
                <c:pt idx="0">
                  <c:v>佐那河内村介護保険事業特別会計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1.1499999999999999</c:v>
                </c:pt>
                <c:pt idx="2">
                  <c:v>#N/A</c:v>
                </c:pt>
                <c:pt idx="3">
                  <c:v>1.1399999999999999</c:v>
                </c:pt>
                <c:pt idx="4">
                  <c:v>#N/A</c:v>
                </c:pt>
                <c:pt idx="5">
                  <c:v>0.55000000000000004</c:v>
                </c:pt>
                <c:pt idx="6">
                  <c:v>#N/A</c:v>
                </c:pt>
                <c:pt idx="7">
                  <c:v>0.24</c:v>
                </c:pt>
                <c:pt idx="8">
                  <c:v>#N/A</c:v>
                </c:pt>
                <c:pt idx="9">
                  <c:v>0.6</c:v>
                </c:pt>
              </c:numCache>
            </c:numRef>
          </c:val>
        </c:ser>
        <c:ser>
          <c:idx val="8"/>
          <c:order val="8"/>
          <c:tx>
            <c:strRef>
              <c:f>データシート!$A$35</c:f>
              <c:strCache>
                <c:ptCount val="1"/>
                <c:pt idx="0">
                  <c:v>佐那河内村国民健康保険事業特別会計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3.53</c:v>
                </c:pt>
                <c:pt idx="2">
                  <c:v>#N/A</c:v>
                </c:pt>
                <c:pt idx="3">
                  <c:v>1.78</c:v>
                </c:pt>
                <c:pt idx="4">
                  <c:v>#N/A</c:v>
                </c:pt>
                <c:pt idx="5">
                  <c:v>0.73</c:v>
                </c:pt>
                <c:pt idx="6">
                  <c:v>#N/A</c:v>
                </c:pt>
                <c:pt idx="7">
                  <c:v>1.36</c:v>
                </c:pt>
                <c:pt idx="8">
                  <c:v>#N/A</c:v>
                </c:pt>
                <c:pt idx="9">
                  <c:v>1.74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3.12</c:v>
                </c:pt>
                <c:pt idx="2">
                  <c:v>#N/A</c:v>
                </c:pt>
                <c:pt idx="3">
                  <c:v>3.54</c:v>
                </c:pt>
                <c:pt idx="4">
                  <c:v>#N/A</c:v>
                </c:pt>
                <c:pt idx="5">
                  <c:v>4.2699999999999996</c:v>
                </c:pt>
                <c:pt idx="6">
                  <c:v>#N/A</c:v>
                </c:pt>
                <c:pt idx="7">
                  <c:v>4.91</c:v>
                </c:pt>
                <c:pt idx="8">
                  <c:v>#N/A</c:v>
                </c:pt>
                <c:pt idx="9">
                  <c:v>5.5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420</c:v>
                </c:pt>
                <c:pt idx="5">
                  <c:v>398</c:v>
                </c:pt>
                <c:pt idx="8">
                  <c:v>377</c:v>
                </c:pt>
                <c:pt idx="11">
                  <c:v>354</c:v>
                </c:pt>
                <c:pt idx="14">
                  <c:v>322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155</c:v>
                </c:pt>
                <c:pt idx="3">
                  <c:v>131</c:v>
                </c:pt>
                <c:pt idx="6">
                  <c:v>133</c:v>
                </c:pt>
                <c:pt idx="9">
                  <c:v>103</c:v>
                </c:pt>
                <c:pt idx="12">
                  <c:v>132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345</c:v>
                </c:pt>
                <c:pt idx="3">
                  <c:v>308</c:v>
                </c:pt>
                <c:pt idx="6">
                  <c:v>270</c:v>
                </c:pt>
                <c:pt idx="9">
                  <c:v>226</c:v>
                </c:pt>
                <c:pt idx="12">
                  <c:v>186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89</c:v>
                </c:pt>
                <c:pt idx="2">
                  <c:v>#N/A</c:v>
                </c:pt>
                <c:pt idx="3">
                  <c:v>#N/A</c:v>
                </c:pt>
                <c:pt idx="4">
                  <c:v>42</c:v>
                </c:pt>
                <c:pt idx="5">
                  <c:v>#N/A</c:v>
                </c:pt>
                <c:pt idx="6">
                  <c:v>#N/A</c:v>
                </c:pt>
                <c:pt idx="7">
                  <c:v>27</c:v>
                </c:pt>
                <c:pt idx="8">
                  <c:v>#N/A</c:v>
                </c:pt>
                <c:pt idx="9">
                  <c:v>#N/A</c:v>
                </c:pt>
                <c:pt idx="10">
                  <c:v>-24</c:v>
                </c:pt>
                <c:pt idx="11">
                  <c:v>#N/A</c:v>
                </c:pt>
                <c:pt idx="12">
                  <c:v>#N/A</c:v>
                </c:pt>
                <c:pt idx="13">
                  <c:v>-3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3253</c:v>
                </c:pt>
                <c:pt idx="5">
                  <c:v>3063</c:v>
                </c:pt>
                <c:pt idx="8">
                  <c:v>2796</c:v>
                </c:pt>
                <c:pt idx="11">
                  <c:v>2520</c:v>
                </c:pt>
                <c:pt idx="14">
                  <c:v>2405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3467</c:v>
                </c:pt>
                <c:pt idx="5">
                  <c:v>3603</c:v>
                </c:pt>
                <c:pt idx="8">
                  <c:v>3855</c:v>
                </c:pt>
                <c:pt idx="11">
                  <c:v>3909</c:v>
                </c:pt>
                <c:pt idx="14">
                  <c:v>4004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369</c:v>
                </c:pt>
                <c:pt idx="3">
                  <c:v>341</c:v>
                </c:pt>
                <c:pt idx="6">
                  <c:v>348</c:v>
                </c:pt>
                <c:pt idx="9">
                  <c:v>329</c:v>
                </c:pt>
                <c:pt idx="12">
                  <c:v>281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c:v>
                </c:pt>
                <c:pt idx="3">
                  <c:v>9</c:v>
                </c:pt>
                <c:pt idx="6">
                  <c:v>7</c:v>
                </c:pt>
                <c:pt idx="9">
                  <c:v>6</c:v>
                </c:pt>
                <c:pt idx="12">
                  <c:v>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1633</c:v>
                </c:pt>
                <c:pt idx="3">
                  <c:v>1465</c:v>
                </c:pt>
                <c:pt idx="6">
                  <c:v>1315</c:v>
                </c:pt>
                <c:pt idx="9">
                  <c:v>1107</c:v>
                </c:pt>
                <c:pt idx="12">
                  <c:v>1040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1953</c:v>
                </c:pt>
                <c:pt idx="3">
                  <c:v>1748</c:v>
                </c:pt>
                <c:pt idx="6">
                  <c:v>1582</c:v>
                </c:pt>
                <c:pt idx="9">
                  <c:v>1364</c:v>
                </c:pt>
                <c:pt idx="12">
                  <c:v>1272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1399</c:v>
                </c:pt>
                <c:pt idx="1">
                  <c:v>1400</c:v>
                </c:pt>
                <c:pt idx="2">
                  <c:v>1402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868</c:v>
                </c:pt>
                <c:pt idx="1">
                  <c:v>874</c:v>
                </c:pt>
                <c:pt idx="2">
                  <c:v>833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1398</c:v>
                </c:pt>
                <c:pt idx="1">
                  <c:v>1430</c:v>
                </c:pt>
                <c:pt idx="2">
                  <c:v>1560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{BC2DBA95-467D-4414-AE85-BB7B16804C70}</c15:txfldGUID>
                      <c15:f>'公会計指標分析・財政指標組合せ分析表'!$BP$50</c15:f>
                      <c15:dlblFieldTableCache>
                        <c:ptCount val="1"/>
                        <c:pt idx="0">
                          <c:v>H26</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{45F3F0AB-31D9-485A-BD72-F0DD40535A70}</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{8BF1F6B7-9BB8-4E8F-BF5F-6D343A224326}</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{15DDD8E0-2CAF-401C-B4B9-B4D2D69165DC}</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{2F8C7A20-C027-4809-A2ED-4DA4FB309490}</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{38821CCB-6605-4480-830C-5A6816644E24}</c15:txfldGUID>
                      <c15:f>'公会計指標分析・財政指標組合せ分析表'!$BX$50</c15:f>
                      <c15:dlblFieldTableCache>
                        <c:ptCount val="1"/>
                        <c:pt idx="0">
                          <c:v>H27</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{746CE9BE-DD2B-46A4-A396-2FD8257B711C}</c15:txfldGUID>
                      <c15:f>'公会計指標分析・財政指標組合せ分析表'!$CF$50</c15:f>
                      <c15:dlblFieldTableCache>
                        <c:ptCount val="1"/>
                        <c:pt idx="0">
                          <c:v>H28</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{62BC1220-9DCA-41D8-BB57-C28EA3A3261D}</c15:txfldGUID>
                      <c15:f>'公会計指標分析・財政指標組合せ分析表'!$CN$50</c15:f>
                      <c15:dlblFieldTableCache>
                        <c:ptCount val="1"/>
                        <c:pt idx="0">
                          <c:v>H29</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{40CC47F7-4DA0-464F-9879-9EE08035829B}</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48.7</c:v>
                </c:pt>
                <c:pt idx="16">
                  <c:v>50</c:v>
                </c:pt>
                <c:pt idx="24">
                  <c:v>50.8</c:v>
                </c:pt>
                <c:pt idx="32">
                  <c:v>50.7</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{517D9F8E-A6BE-4D51-94EB-4F851A5721AF}</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{00EB3189-D57A-4F15-A1B1-E2696C487CBF}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{54C66F16-269B-4E7A-A4B8-A209C93D7FD6}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{3CDCA5EC-739E-4964-A9AE-0248AA035CD1}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{1678B755-770F-4330-AA75-6A026D6DFD24}</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{349F7D2D-3FA8-4170-B551-1D3FD3C7E743}</c15:txfldGUID>
                      <c15:f>'公会計指標分析・財政指標組合せ分析表'!$BX$50</c15:f>
                      <c15:dlblFieldTableCache>
                        <c:ptCount val="1"/>
                        <c:pt idx="0">
                          <c:v>H27</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{E3AB3481-0031-4453-A85B-8D99A8D921B5}</c15:txfldGUID>
                      <c15:f>'公会計指標分析・財政指標組合せ分析表'!$CF$50</c15:f>
                      <c15:dlblFieldTableCache>
                        <c:ptCount val="1"/>
                        <c:pt idx="0">
                          <c:v>H28</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{CA659087-89D7-442F-AC83-4DFB1C0449D2}</c15:txfldGUID>
                      <c15:f>'公会計指標分析・財政指標組合せ分析表'!$CN$50</c15:f>
                      <c15:dlblFieldTableCache>
                        <c:ptCount val="1"/>
                        <c:pt idx="0">
                          <c:v>H29</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{193B5508-281E-4A14-80BF-40C48C33BC0C}</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9.1"/>
          <c:min val="53.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2393161846"/>
              <c:y val="0.90792951587388315"/>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95003806822e-002"/>
              <c:y val="0.250881327233502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{17DB834F-8251-4459-9A70-76BDFB2DADBE}</c15:txfldGUID>
                      <c15:f>'公会計指標分析・財政指標組合せ分析表'!$BP$72</c15:f>
                      <c15:dlblFieldTableCache>
                        <c:ptCount val="1"/>
                        <c:pt idx="0">
                          <c:v>H26</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{60D070E7-BF6E-424B-A206-0F581EABA0F4}</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{07A93139-36EC-4CDA-865C-31DE4F4F0B45}</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{CBD1765B-035D-4718-A71B-604A8E4CD472}</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{3D6A6821-5AB2-4B7F-9DA1-477B766DA2CA}</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{F14B9A87-6281-4DAF-A635-AB5394D23647}</c15:txfldGUID>
                      <c15:f>'公会計指標分析・財政指標組合せ分析表'!$BX$72</c15:f>
                      <c15:dlblFieldTableCache>
                        <c:ptCount val="1"/>
                        <c:pt idx="0">
                          <c:v>H27</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{FD368E6C-C49F-482E-ADFE-05EA5006A0A2}</c15:txfldGUID>
                      <c15:f>'公会計指標分析・財政指標組合せ分析表'!$CF$72</c15:f>
                      <c15:dlblFieldTableCache>
                        <c:ptCount val="1"/>
                        <c:pt idx="0">
                          <c:v>H28</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{C61AB676-299B-4011-93E8-9DCF54B27388}</c15:txfldGUID>
                      <c15:f>'公会計指標分析・財政指標組合せ分析表'!$CN$72</c15:f>
                      <c15:dlblFieldTableCache>
                        <c:ptCount val="1"/>
                        <c:pt idx="0">
                          <c:v>H29</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{F6003FB1-2293-4FA7-8105-10293AE2E06E}</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9.9</c:v>
                </c:pt>
                <c:pt idx="8">
                  <c:v>6.8</c:v>
                </c:pt>
                <c:pt idx="16">
                  <c:v>4.4000000000000004</c:v>
                </c:pt>
                <c:pt idx="24">
                  <c:v>1.2</c:v>
                </c:pt>
                <c:pt idx="32">
                  <c:v>0</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{035648C5-2768-4DA6-A348-90B457ED5D1A}</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{52DDE85E-B0A4-4D5D-A710-B2CE587FF8F9}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{EA63898A-E496-4597-BA1F-47B4350C68B7}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{085B972A-2417-45E4-A6A7-BE012BD3DA08}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{102EFBEA-96F4-4FB3-99DB-A91CDA65CEC0}</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{7E332508-0415-4D04-B09A-18430CBB5624}</c15:txfldGUID>
                      <c15:f>'公会計指標分析・財政指標組合せ分析表'!$BX$72</c15:f>
                      <c15:dlblFieldTableCache>
                        <c:ptCount val="1"/>
                        <c:pt idx="0">
                          <c:v>H27</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{950473D0-6B49-481E-A2D5-C03819A38948}</c15:txfldGUID>
                      <c15:f>'公会計指標分析・財政指標組合せ分析表'!$CF$72</c15:f>
                      <c15:dlblFieldTableCache>
                        <c:ptCount val="1"/>
                        <c:pt idx="0">
                          <c:v>H28</c:v>
                        </c:pt>
                      </c15:dlblFieldTableCache>
                    </c15:dlblFTEntry>
                  </c15:dlblFieldTable>
                </c:ext>
              </c:extLst>
            </c:dLbl>
            <c:dLbl>
              <c:idx val="24"/>
              <c:layout>
                <c:manualLayout>
                  <c:x val="-4.516035515397129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{1A2CC048-0476-4F4C-A8D4-1100948DCED6}</c15:txfldGUID>
                      <c15:f>'公会計指標分析・財政指標組合せ分析表'!$CN$72</c15:f>
                      <c15:dlblFieldTableCache>
                        <c:ptCount val="1"/>
                        <c:pt idx="0">
                          <c:v>H29</c:v>
                        </c:pt>
                      </c15:dlblFieldTableCache>
                    </c15:dlblFTEntry>
                  </c15:dlblFieldTable>
                </c:ext>
              </c:extLst>
            </c:dLbl>
            <c:dLbl>
              <c:idx val="32"/>
              <c:layout>
                <c:manualLayout>
                  <c:x val="-1.8235628084250027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{9EEB2CB9-C834-4599-8C48-93124F1AA943}</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8.3000000000000007"/>
          <c:min val="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9130339793"/>
              <c:y val="0.8995696327477790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31088186831e-002"/>
              <c:y val="0.2511556296865165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徳島県佐那河内村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元利償還金などの減少により、実質公債費比率の分子は年々減少傾向にある。実質公債費比率は</a:t>
          </a:r>
          <a:r>
            <a:rPr kumimoji="1" lang="en-US" altLang="ja-JP" sz="1400">
              <a:latin typeface="ＭＳ ゴシック"/>
              <a:ea typeface="ＭＳ ゴシック"/>
            </a:rPr>
            <a:t>0.0</a:t>
          </a:r>
          <a:r>
            <a:rPr kumimoji="1" lang="ja-JP" altLang="en-US" sz="1400">
              <a:latin typeface="ＭＳ ゴシック"/>
              <a:ea typeface="ＭＳ ゴシック"/>
            </a:rPr>
            <a:t>％まで下がったが、令和２年度以降に庁舎建設などの大規模事業が控えており、その公債費の増高を予測し、地方債許可団体に移行する</a:t>
          </a:r>
          <a:r>
            <a:rPr kumimoji="1" lang="en-US" altLang="ja-JP" sz="1400">
              <a:latin typeface="ＭＳ ゴシック"/>
              <a:ea typeface="ＭＳ ゴシック"/>
            </a:rPr>
            <a:t>18</a:t>
          </a:r>
          <a:r>
            <a:rPr kumimoji="1" lang="ja-JP" altLang="en-US" sz="1400">
              <a:latin typeface="ＭＳ ゴシック"/>
              <a:ea typeface="ＭＳ ゴシック"/>
            </a:rPr>
            <a:t>％を超えないよう注視していく。</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減債基金残高のうち、実質公債費比率の算定に用いる満期一括償還地方債の償還の財源としての積立額はありません。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徳島県佐那河内村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一般会計などに係る地方債の現在高の減少による将来負担額の減少、充当可能基金の増加による充当可能財源の増加などにより、将来負担比率の分子は健全に保たれている。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徳島県佐那河内村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主な増額理由としては応援基金（ふるさと納税）が</a:t>
          </a:r>
          <a:r>
            <a:rPr kumimoji="1" lang="en-US" altLang="ja-JP" sz="1300">
              <a:solidFill>
                <a:schemeClr val="dk1"/>
              </a:solidFill>
              <a:effectLst/>
              <a:latin typeface="ＭＳ ゴシック"/>
              <a:ea typeface="ＭＳ ゴシック"/>
              <a:cs typeface="+mn-cs"/>
            </a:rPr>
            <a:t>WEB</a:t>
          </a:r>
          <a:r>
            <a:rPr kumimoji="1" lang="ja-JP" altLang="en-US" sz="1300">
              <a:solidFill>
                <a:schemeClr val="dk1"/>
              </a:solidFill>
              <a:effectLst/>
              <a:latin typeface="ＭＳ ゴシック"/>
              <a:ea typeface="ＭＳ ゴシック"/>
              <a:cs typeface="+mn-cs"/>
            </a:rPr>
            <a:t>サイトで寄附を募ったことにより前年度より</a:t>
          </a:r>
          <a:r>
            <a:rPr kumimoji="1" lang="en-US" altLang="ja-JP" sz="1300">
              <a:solidFill>
                <a:schemeClr val="dk1"/>
              </a:solidFill>
              <a:effectLst/>
              <a:latin typeface="ＭＳ ゴシック"/>
              <a:ea typeface="ＭＳ ゴシック"/>
              <a:cs typeface="+mn-cs"/>
            </a:rPr>
            <a:t>167</a:t>
          </a:r>
          <a:r>
            <a:rPr kumimoji="1" lang="ja-JP" altLang="en-US" sz="1300">
              <a:solidFill>
                <a:schemeClr val="dk1"/>
              </a:solidFill>
              <a:effectLst/>
              <a:latin typeface="ＭＳ ゴシック"/>
              <a:ea typeface="ＭＳ ゴシック"/>
              <a:cs typeface="+mn-cs"/>
            </a:rPr>
            <a:t>百万円増加し、減債基金が繰上償還に伴う取り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崩しにより</a:t>
          </a:r>
          <a:r>
            <a:rPr kumimoji="1" lang="en-US" altLang="ja-JP" sz="1300">
              <a:solidFill>
                <a:schemeClr val="dk1"/>
              </a:solidFill>
              <a:effectLst/>
              <a:latin typeface="ＭＳ ゴシック"/>
              <a:ea typeface="ＭＳ ゴシック"/>
              <a:cs typeface="+mn-cs"/>
            </a:rPr>
            <a:t>41</a:t>
          </a:r>
          <a:r>
            <a:rPr kumimoji="1" lang="ja-JP" altLang="en-US" sz="1300">
              <a:solidFill>
                <a:schemeClr val="dk1"/>
              </a:solidFill>
              <a:effectLst/>
              <a:latin typeface="ＭＳ ゴシック"/>
              <a:ea typeface="ＭＳ ゴシック"/>
              <a:cs typeface="+mn-cs"/>
            </a:rPr>
            <a:t>百万円減少した。これにより全体として</a:t>
          </a:r>
          <a:r>
            <a:rPr kumimoji="1" lang="en-US" altLang="ja-JP" sz="1300">
              <a:solidFill>
                <a:schemeClr val="dk1"/>
              </a:solidFill>
              <a:effectLst/>
              <a:latin typeface="ＭＳ ゴシック"/>
              <a:ea typeface="ＭＳ ゴシック"/>
              <a:cs typeface="+mn-cs"/>
            </a:rPr>
            <a:t>91</a:t>
          </a:r>
          <a:r>
            <a:rPr kumimoji="1" lang="ja-JP" altLang="en-US" sz="1300">
              <a:solidFill>
                <a:schemeClr val="dk1"/>
              </a:solidFill>
              <a:effectLst/>
              <a:latin typeface="ＭＳ ゴシック"/>
              <a:ea typeface="ＭＳ ゴシック"/>
              <a:cs typeface="+mn-cs"/>
            </a:rPr>
            <a:t>百万円増加した。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短期的には新庁舎建設事業において令和元年度中に実施設計を行い、令和２年度に工事着手し令和３年度中に竣工する予定のため、</a:t>
          </a:r>
        </a:p>
        <a:p>
          <a:r>
            <a:rPr kumimoji="1" lang="ja-JP" altLang="en-US" sz="1300">
              <a:solidFill>
                <a:schemeClr val="dk1"/>
              </a:solidFill>
              <a:effectLst/>
              <a:latin typeface="ＭＳ ゴシック"/>
              <a:ea typeface="ＭＳ ゴシック"/>
              <a:cs typeface="+mn-cs"/>
            </a:rPr>
            <a:t>　役場庁舎改築基金は事業終了に伴い基金残高は０円となる見込みであり、これにより基金全体としても</a:t>
          </a:r>
          <a:r>
            <a:rPr kumimoji="1" lang="en-US" altLang="ja-JP" sz="1300">
              <a:solidFill>
                <a:schemeClr val="dk1"/>
              </a:solidFill>
              <a:effectLst/>
              <a:latin typeface="ＭＳ ゴシック"/>
              <a:ea typeface="ＭＳ ゴシック"/>
              <a:cs typeface="+mn-cs"/>
            </a:rPr>
            <a:t>749</a:t>
          </a:r>
          <a:r>
            <a:rPr kumimoji="1" lang="ja-JP" altLang="en-US" sz="1300">
              <a:solidFill>
                <a:schemeClr val="dk1"/>
              </a:solidFill>
              <a:effectLst/>
              <a:latin typeface="ＭＳ ゴシック"/>
              <a:ea typeface="ＭＳ ゴシック"/>
              <a:cs typeface="+mn-cs"/>
            </a:rPr>
            <a:t>百万円減少する。</a:t>
          </a:r>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中期的には、預金収入を財源とした積立金が減少する見込みのため取崩予定の無い基金を検討し、国債等の運用を進める。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・役場庁舎改築基金：佐那河内村役場の改築に係る経費に充てるため</a:t>
          </a:r>
        </a:p>
        <a:p>
          <a:r>
            <a:rPr kumimoji="1" lang="ja-JP" altLang="en-US" sz="1300">
              <a:solidFill>
                <a:schemeClr val="dk1"/>
              </a:solidFill>
              <a:effectLst/>
              <a:latin typeface="ＭＳ ゴシック"/>
              <a:ea typeface="ＭＳ ゴシック"/>
              <a:cs typeface="+mn-cs"/>
            </a:rPr>
            <a:t>　　・応援基金：ふるさと佐那河内をこよなく愛し、ふるさと佐那河内の未来の発展を応援しようとする個人、団体から広く寄附金を募り、</a:t>
          </a:r>
        </a:p>
        <a:p>
          <a:r>
            <a:rPr kumimoji="1" lang="ja-JP" altLang="en-US" sz="1300">
              <a:solidFill>
                <a:schemeClr val="dk1"/>
              </a:solidFill>
              <a:effectLst/>
              <a:latin typeface="ＭＳ ゴシック"/>
              <a:ea typeface="ＭＳ ゴシック"/>
              <a:cs typeface="+mn-cs"/>
            </a:rPr>
            <a:t>　　　　　　　　寄付者からの佐那河内村応援寄附金を積み立てるため</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・令和元年度に庁舎実施設計に取り組んでおり、その経費に充てるため</a:t>
          </a:r>
          <a:r>
            <a:rPr kumimoji="1" lang="en-US" altLang="ja-JP" sz="1300">
              <a:solidFill>
                <a:schemeClr val="dk1"/>
              </a:solidFill>
              <a:effectLst/>
              <a:latin typeface="ＭＳ ゴシック"/>
              <a:ea typeface="ＭＳ ゴシック"/>
              <a:cs typeface="+mn-cs"/>
            </a:rPr>
            <a:t>44</a:t>
          </a:r>
          <a:r>
            <a:rPr kumimoji="1" lang="ja-JP" altLang="en-US" sz="1300">
              <a:solidFill>
                <a:schemeClr val="dk1"/>
              </a:solidFill>
              <a:effectLst/>
              <a:latin typeface="ＭＳ ゴシック"/>
              <a:ea typeface="ＭＳ ゴシック"/>
              <a:cs typeface="+mn-cs"/>
            </a:rPr>
            <a:t>百万円取崩し、預金利子を</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百万円積み立てたため、</a:t>
          </a:r>
        </a:p>
        <a:p>
          <a:r>
            <a:rPr kumimoji="1" lang="ja-JP" altLang="en-US"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43</a:t>
          </a:r>
          <a:r>
            <a:rPr kumimoji="1" lang="ja-JP" altLang="en-US" sz="1300">
              <a:solidFill>
                <a:schemeClr val="dk1"/>
              </a:solidFill>
              <a:effectLst/>
              <a:latin typeface="ＭＳ ゴシック"/>
              <a:ea typeface="ＭＳ ゴシック"/>
              <a:cs typeface="+mn-cs"/>
            </a:rPr>
            <a:t>百万円減少した。</a:t>
          </a:r>
        </a:p>
        <a:p>
          <a:r>
            <a:rPr kumimoji="1" lang="ja-JP" altLang="en-US"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WEB</a:t>
          </a:r>
          <a:r>
            <a:rPr kumimoji="1" lang="ja-JP" altLang="en-US" sz="1300">
              <a:solidFill>
                <a:schemeClr val="dk1"/>
              </a:solidFill>
              <a:effectLst/>
              <a:latin typeface="ＭＳ ゴシック"/>
              <a:ea typeface="ＭＳ ゴシック"/>
              <a:cs typeface="+mn-cs"/>
            </a:rPr>
            <a:t>サイトで応援基金（ふるさと納税）を募ったことにより</a:t>
          </a:r>
          <a:r>
            <a:rPr kumimoji="1" lang="en-US" altLang="ja-JP" sz="1300">
              <a:solidFill>
                <a:schemeClr val="dk1"/>
              </a:solidFill>
              <a:effectLst/>
              <a:latin typeface="ＭＳ ゴシック"/>
              <a:ea typeface="ＭＳ ゴシック"/>
              <a:cs typeface="+mn-cs"/>
            </a:rPr>
            <a:t>167</a:t>
          </a:r>
          <a:r>
            <a:rPr kumimoji="1" lang="ja-JP" altLang="en-US" sz="1300">
              <a:solidFill>
                <a:schemeClr val="dk1"/>
              </a:solidFill>
              <a:effectLst/>
              <a:latin typeface="ＭＳ ゴシック"/>
              <a:ea typeface="ＭＳ ゴシック"/>
              <a:cs typeface="+mn-cs"/>
            </a:rPr>
            <a:t>百万円増加した。</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・新庁舎建設事業において令和元年度中に実施設計を行い、令和２年度に工事着手し令和３年度中に竣工する予定のため、</a:t>
          </a:r>
        </a:p>
        <a:p>
          <a:r>
            <a:rPr kumimoji="1" lang="ja-JP" altLang="en-US" sz="1300">
              <a:solidFill>
                <a:schemeClr val="dk1"/>
              </a:solidFill>
              <a:effectLst/>
              <a:latin typeface="ＭＳ ゴシック"/>
              <a:ea typeface="ＭＳ ゴシック"/>
              <a:cs typeface="+mn-cs"/>
            </a:rPr>
            <a:t>　　　役場庁舎改築基金は事業終了に伴い基金残高は０円となる見込みである。</a:t>
          </a:r>
        </a:p>
        <a:p>
          <a:r>
            <a:rPr kumimoji="1" lang="ja-JP" altLang="en-US" sz="1300">
              <a:solidFill>
                <a:schemeClr val="dk1"/>
              </a:solidFill>
              <a:effectLst/>
              <a:latin typeface="ＭＳ ゴシック"/>
              <a:ea typeface="ＭＳ ゴシック"/>
              <a:cs typeface="+mn-cs"/>
            </a:rPr>
            <a:t>　　・ふるさと納税の健全な発展に向けた制度の見直しに準じ、事業を活用し、継続して</a:t>
          </a:r>
          <a:r>
            <a:rPr kumimoji="1" lang="en-US" altLang="ja-JP" sz="1300">
              <a:solidFill>
                <a:schemeClr val="dk1"/>
              </a:solidFill>
              <a:effectLst/>
              <a:latin typeface="ＭＳ ゴシック"/>
              <a:ea typeface="ＭＳ ゴシック"/>
              <a:cs typeface="+mn-cs"/>
            </a:rPr>
            <a:t>WEB</a:t>
          </a:r>
          <a:r>
            <a:rPr kumimoji="1" lang="ja-JP" altLang="en-US" sz="1300">
              <a:solidFill>
                <a:schemeClr val="dk1"/>
              </a:solidFill>
              <a:effectLst/>
              <a:latin typeface="ＭＳ ゴシック"/>
              <a:ea typeface="ＭＳ ゴシック"/>
              <a:cs typeface="+mn-cs"/>
            </a:rPr>
            <a:t>サイトでの寄附を募っていく予定である。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年度中の預金利子を積立てたため増加した。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剰余金の取扱いにおいて決算剰余金の１／２を下らない額を翌翌年度までに積み立て、又は償還期限を繰り上げて行なう地方債の</a:t>
          </a:r>
        </a:p>
        <a:p>
          <a:r>
            <a:rPr kumimoji="1" lang="ja-JP" altLang="en-US" sz="1300">
              <a:solidFill>
                <a:schemeClr val="dk1"/>
              </a:solidFill>
              <a:effectLst/>
              <a:latin typeface="ＭＳ ゴシック"/>
              <a:ea typeface="ＭＳ ゴシック"/>
              <a:cs typeface="+mn-cs"/>
            </a:rPr>
            <a:t>　償還の財源に充てなければならないとされており、本村の場合、決算剰余金については減債基金へ優先的に積み立て、短期的には庁舎</a:t>
          </a:r>
        </a:p>
        <a:p>
          <a:r>
            <a:rPr kumimoji="1" lang="ja-JP" altLang="en-US" sz="1300">
              <a:solidFill>
                <a:schemeClr val="dk1"/>
              </a:solidFill>
              <a:effectLst/>
              <a:latin typeface="ＭＳ ゴシック"/>
              <a:ea typeface="ＭＳ ゴシック"/>
              <a:cs typeface="+mn-cs"/>
            </a:rPr>
            <a:t>　建設関係の地方債の償還において繰上償還を予定している。</a:t>
          </a:r>
        </a:p>
        <a:p>
          <a:r>
            <a:rPr kumimoji="1" lang="ja-JP" altLang="en-US" sz="1300">
              <a:solidFill>
                <a:schemeClr val="dk1"/>
              </a:solidFill>
              <a:effectLst/>
              <a:latin typeface="ＭＳ ゴシック"/>
              <a:ea typeface="ＭＳ ゴシック"/>
              <a:cs typeface="+mn-cs"/>
            </a:rPr>
            <a:t>　　そのため、その繰上償還を行っている間は、前年度同様、預金利子分についてのみ積み立てることとしている。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決算剰余金を</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百万円積立て、繰上償還として</a:t>
          </a:r>
          <a:r>
            <a:rPr kumimoji="1" lang="en-US" altLang="ja-JP" sz="1300">
              <a:solidFill>
                <a:schemeClr val="dk1"/>
              </a:solidFill>
              <a:effectLst/>
              <a:latin typeface="ＭＳ ゴシック"/>
              <a:ea typeface="ＭＳ ゴシック"/>
              <a:cs typeface="+mn-cs"/>
            </a:rPr>
            <a:t>141</a:t>
          </a:r>
          <a:r>
            <a:rPr kumimoji="1" lang="ja-JP" altLang="en-US" sz="1300">
              <a:solidFill>
                <a:schemeClr val="dk1"/>
              </a:solidFill>
              <a:effectLst/>
              <a:latin typeface="ＭＳ ゴシック"/>
              <a:ea typeface="ＭＳ ゴシック"/>
              <a:cs typeface="+mn-cs"/>
            </a:rPr>
            <a:t>百万円取崩したため、</a:t>
          </a:r>
          <a:r>
            <a:rPr kumimoji="1" lang="en-US" altLang="ja-JP" sz="1300">
              <a:solidFill>
                <a:schemeClr val="dk1"/>
              </a:solidFill>
              <a:effectLst/>
              <a:latin typeface="ＭＳ ゴシック"/>
              <a:ea typeface="ＭＳ ゴシック"/>
              <a:cs typeface="+mn-cs"/>
            </a:rPr>
            <a:t>41</a:t>
          </a:r>
          <a:r>
            <a:rPr kumimoji="1" lang="ja-JP" altLang="en-US" sz="1300">
              <a:solidFill>
                <a:schemeClr val="dk1"/>
              </a:solidFill>
              <a:effectLst/>
              <a:latin typeface="ＭＳ ゴシック"/>
              <a:ea typeface="ＭＳ ゴシック"/>
              <a:cs typeface="+mn-cs"/>
            </a:rPr>
            <a:t>百万円減少した。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短期的に庁舎建設関係の地方債の償還において繰上償還（令和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年度以降）を予定している。</a:t>
          </a:r>
        </a:p>
        <a:p>
          <a:r>
            <a:rPr kumimoji="1" lang="ja-JP" altLang="en-US" sz="1300">
              <a:solidFill>
                <a:schemeClr val="dk1"/>
              </a:solidFill>
              <a:effectLst/>
              <a:latin typeface="ＭＳ ゴシック"/>
              <a:ea typeface="ＭＳ ゴシック"/>
              <a:cs typeface="+mn-cs"/>
            </a:rPr>
            <a:t>　　そのため決算剰余金については減債基金へ優先的に積み立てることとしている。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3" name="正方形/長方形 12"/>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4" name="正方形/長方形 13"/>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5" name="正方形/長方形 14"/>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6" name="正方形/長方形 15"/>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徳島県佐那河内村</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7" name="正方形/長方形 16"/>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8" name="正方形/長方形 17"/>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9" name="正方形/長方形 18"/>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0" name="正方形/長方形 19"/>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1" name="正方形/長方形 20"/>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2" name="正方形/長方形 21"/>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2,362
2,355
42.28
3,244,620
3,044,766
83,029
1,508,707
1,272,002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3" name="正方形/長方形 22"/>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4" name="正方形/長方形 23"/>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5" name="正方形/長方形 24"/>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6" name="正方形/長方形 25"/>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9" name="角丸四角形 28"/>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0" name="正方形/長方形 29"/>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1" name="正方形/長方形 30"/>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2" name="正方形/長方形 31"/>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3" name="直線コネクタ 32"/>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4" name="楕円 33"/>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6" name="直線コネクタ 35"/>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7" name="直線コネクタ 36"/>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8" name="直線コネクタ 37"/>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9" name="直線コネクタ 38"/>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40" name="テキスト ボックス 39"/>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6470" cy="258445"/>
    <xdr:sp macro="" textlink="">
      <xdr:nvSpPr>
        <xdr:cNvPr id="41" name="テキスト ボックス 40"/>
        <xdr:cNvSpPr txBox="1"/>
      </xdr:nvSpPr>
      <xdr:spPr>
        <a:xfrm>
          <a:off x="419100" y="30734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42" name="テキスト ボックス 41"/>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8445"/>
    <xdr:sp macro="" textlink="">
      <xdr:nvSpPr>
        <xdr:cNvPr id="43" name="テキスト ボックス 42"/>
        <xdr:cNvSpPr txBox="1"/>
      </xdr:nvSpPr>
      <xdr:spPr>
        <a:xfrm>
          <a:off x="419100" y="3657600"/>
          <a:ext cx="109677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4" name="正方形/長方形 43"/>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5" name="正方形/長方形 44"/>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6" name="正方形/長方形 45"/>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[ 50.7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7" name="正方形/長方形 46"/>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8" name="正方形/長方形 47"/>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9" name="正方形/長方形 48"/>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0" name="正方形/長方形 49"/>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1" name="正方形/長方形 50"/>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2" name="正方形/長方形 51"/>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当村の有形固定資産減価償却率は類似団体より低い水準に</a:t>
          </a:r>
          <a:r>
            <a:rPr kumimoji="1" lang="ja-JP" altLang="en-US" sz="1100">
              <a:solidFill>
                <a:schemeClr val="dk1"/>
              </a:solidFill>
              <a:effectLst/>
              <a:latin typeface="ＭＳ Ｐゴシック"/>
              <a:ea typeface="ＭＳ Ｐゴシック"/>
              <a:cs typeface="+mn-cs"/>
            </a:rPr>
            <a:t>ある。</a:t>
          </a:r>
          <a:endParaRPr kumimoji="1" lang="en-US" altLang="ja-JP" sz="11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年度</a:t>
          </a:r>
          <a:r>
            <a:rPr kumimoji="1" lang="ja-JP" altLang="en-US" sz="1100">
              <a:solidFill>
                <a:schemeClr val="dk1"/>
              </a:solidFill>
              <a:effectLst/>
              <a:latin typeface="ＭＳ Ｐゴシック"/>
              <a:ea typeface="ＭＳ Ｐゴシック"/>
              <a:cs typeface="+mn-cs"/>
            </a:rPr>
            <a:t>に建物</a:t>
          </a:r>
          <a:r>
            <a:rPr kumimoji="1" lang="en-US" altLang="ja-JP" sz="1100">
              <a:solidFill>
                <a:schemeClr val="dk1"/>
              </a:solidFill>
              <a:effectLst/>
              <a:latin typeface="ＭＳ Ｐゴシック"/>
              <a:ea typeface="ＭＳ Ｐゴシック"/>
              <a:cs typeface="+mn-cs"/>
            </a:rPr>
            <a:t>6</a:t>
          </a:r>
          <a:r>
            <a:rPr kumimoji="1" lang="ja-JP" altLang="en-US" sz="1100">
              <a:solidFill>
                <a:schemeClr val="dk1"/>
              </a:solidFill>
              <a:effectLst/>
              <a:latin typeface="ＭＳ Ｐゴシック"/>
              <a:ea typeface="ＭＳ Ｐゴシック"/>
              <a:cs typeface="+mn-cs"/>
            </a:rPr>
            <a:t>棟を除却した。また、建物の新規取得が</a:t>
          </a:r>
          <a:r>
            <a:rPr kumimoji="1" lang="en-US" altLang="ja-JP" sz="1100">
              <a:solidFill>
                <a:schemeClr val="dk1"/>
              </a:solidFill>
              <a:effectLst/>
              <a:latin typeface="ＭＳ Ｐゴシック"/>
              <a:ea typeface="ＭＳ Ｐゴシック"/>
              <a:cs typeface="+mn-cs"/>
            </a:rPr>
            <a:t>2</a:t>
          </a:r>
          <a:r>
            <a:rPr kumimoji="1" lang="ja-JP" altLang="en-US" sz="1100">
              <a:solidFill>
                <a:schemeClr val="dk1"/>
              </a:solidFill>
              <a:effectLst/>
              <a:latin typeface="ＭＳ Ｐゴシック"/>
              <a:ea typeface="ＭＳ Ｐゴシック"/>
              <a:cs typeface="+mn-cs"/>
            </a:rPr>
            <a:t>棟あったことから、平成</a:t>
          </a:r>
          <a:r>
            <a:rPr kumimoji="1" lang="en-US" altLang="ja-JP" sz="1100">
              <a:solidFill>
                <a:schemeClr val="dk1"/>
              </a:solidFill>
              <a:effectLst/>
              <a:latin typeface="ＭＳ Ｐゴシック"/>
              <a:ea typeface="ＭＳ Ｐゴシック"/>
              <a:cs typeface="+mn-cs"/>
            </a:rPr>
            <a:t>30</a:t>
          </a:r>
          <a:r>
            <a:rPr kumimoji="1" lang="ja-JP" altLang="en-US" sz="1100">
              <a:solidFill>
                <a:schemeClr val="dk1"/>
              </a:solidFill>
              <a:effectLst/>
              <a:latin typeface="ＭＳ Ｐゴシック"/>
              <a:ea typeface="ＭＳ Ｐゴシック"/>
              <a:cs typeface="+mn-cs"/>
            </a:rPr>
            <a:t>年度決算では</a:t>
          </a:r>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29</a:t>
          </a:r>
          <a:r>
            <a:rPr kumimoji="1" lang="ja-JP" altLang="ja-JP" sz="1100">
              <a:solidFill>
                <a:schemeClr val="dk1"/>
              </a:solidFill>
              <a:effectLst/>
              <a:latin typeface="ＭＳ Ｐゴシック"/>
              <a:ea typeface="ＭＳ Ｐゴシック"/>
              <a:cs typeface="+mn-cs"/>
            </a:rPr>
            <a:t>年度決算と比較して</a:t>
          </a:r>
          <a:r>
            <a:rPr kumimoji="1" lang="en-US" altLang="ja-JP" sz="1100">
              <a:solidFill>
                <a:schemeClr val="dk1"/>
              </a:solidFill>
              <a:effectLst/>
              <a:latin typeface="ＭＳ Ｐゴシック"/>
              <a:ea typeface="ＭＳ Ｐゴシック"/>
              <a:cs typeface="+mn-cs"/>
            </a:rPr>
            <a:t>0.1%</a:t>
          </a:r>
          <a:r>
            <a:rPr kumimoji="1" lang="ja-JP" altLang="en-US" sz="1100">
              <a:solidFill>
                <a:schemeClr val="dk1"/>
              </a:solidFill>
              <a:effectLst/>
              <a:latin typeface="ＭＳ Ｐゴシック"/>
              <a:ea typeface="ＭＳ Ｐゴシック"/>
              <a:cs typeface="+mn-cs"/>
            </a:rPr>
            <a:t>減少した</a:t>
          </a:r>
          <a:r>
            <a:rPr kumimoji="1" lang="ja-JP" altLang="ja-JP" sz="1100">
              <a:solidFill>
                <a:schemeClr val="dk1"/>
              </a:solidFill>
              <a:effectLst/>
              <a:latin typeface="ＭＳ Ｐゴシック"/>
              <a:ea typeface="ＭＳ Ｐゴシック"/>
              <a:cs typeface="+mn-cs"/>
            </a:rPr>
            <a:t>。</a:t>
          </a:r>
          <a:endParaRPr kumimoji="1" lang="en-US" altLang="ja-JP" sz="11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ＭＳ Ｐゴシック"/>
              <a:ea typeface="ＭＳ Ｐゴシック"/>
              <a:cs typeface="+mn-cs"/>
            </a:rPr>
            <a:t>今後も、平成</a:t>
          </a:r>
          <a:r>
            <a:rPr kumimoji="1" lang="en-US" altLang="ja-JP" sz="1100">
              <a:solidFill>
                <a:schemeClr val="dk1"/>
              </a:solidFill>
              <a:effectLst/>
              <a:latin typeface="ＭＳ Ｐゴシック"/>
              <a:ea typeface="ＭＳ Ｐゴシック"/>
              <a:cs typeface="+mn-cs"/>
            </a:rPr>
            <a:t>31</a:t>
          </a:r>
          <a:r>
            <a:rPr kumimoji="1" lang="ja-JP" altLang="en-US" sz="1100">
              <a:solidFill>
                <a:schemeClr val="dk1"/>
              </a:solidFill>
              <a:effectLst/>
              <a:latin typeface="ＭＳ Ｐゴシック"/>
              <a:ea typeface="ＭＳ Ｐゴシック"/>
              <a:cs typeface="+mn-cs"/>
            </a:rPr>
            <a:t>年度に策定を行った個別施設計画に基づき、計画的な維持管理を努めていく。</a:t>
          </a:r>
          <a:endParaRPr lang="ja-JP" altLang="ja-JP">
            <a:effectLst/>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7" name="テキスト ボックス 56"/>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8" name="直線コネクタ 57"/>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9" name="テキスト ボックス 58"/>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60" name="直線コネクタ 59"/>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61" name="テキスト ボックス 60"/>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2" name="直線コネクタ 61"/>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63" name="テキスト ボックス 62"/>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4" name="直線コネクタ 63"/>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65" name="テキスト ボックス 64"/>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6" name="直線コネクタ 65"/>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4790"/>
    <xdr:sp macro="" textlink="">
      <xdr:nvSpPr>
        <xdr:cNvPr id="67" name="テキスト ボックス 66"/>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8" name="直線コネクタ 67"/>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69" name="テキスト ボックス 68"/>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70" name="直線コネクタ 69"/>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71" name="テキスト ボックス 70"/>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2" name="直線コネクタ 7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3" name="テキスト ボックス 72"/>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24130</xdr:rowOff>
    </xdr:from>
    <xdr:to xmlns:xdr="http://schemas.openxmlformats.org/drawingml/2006/spreadsheetDrawing">
      <xdr:col>23</xdr:col>
      <xdr:colOff>85090</xdr:colOff>
      <xdr:row>35</xdr:row>
      <xdr:rowOff>27940</xdr:rowOff>
    </xdr:to>
    <xdr:cxnSp macro="">
      <xdr:nvCxnSpPr>
        <xdr:cNvPr id="75" name="直線コネクタ 74"/>
        <xdr:cNvCxnSpPr/>
      </xdr:nvCxnSpPr>
      <xdr:spPr>
        <a:xfrm flipV="1">
          <a:off x="4760595" y="5424805"/>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31750</xdr:rowOff>
    </xdr:from>
    <xdr:ext cx="404495" cy="258445"/>
    <xdr:sp macro="" textlink="">
      <xdr:nvSpPr>
        <xdr:cNvPr id="76" name="有形固定資産減価償却率最小値テキスト"/>
        <xdr:cNvSpPr txBox="1"/>
      </xdr:nvSpPr>
      <xdr:spPr>
        <a:xfrm>
          <a:off x="4813300" y="6804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35</xdr:row>
      <xdr:rowOff>27940</xdr:rowOff>
    </xdr:from>
    <xdr:to xmlns:xdr="http://schemas.openxmlformats.org/drawingml/2006/spreadsheetDrawing">
      <xdr:col>23</xdr:col>
      <xdr:colOff>174625</xdr:colOff>
      <xdr:row>35</xdr:row>
      <xdr:rowOff>27940</xdr:rowOff>
    </xdr:to>
    <xdr:cxnSp macro="">
      <xdr:nvCxnSpPr>
        <xdr:cNvPr id="77" name="直線コネクタ 76"/>
        <xdr:cNvCxnSpPr/>
      </xdr:nvCxnSpPr>
      <xdr:spPr>
        <a:xfrm>
          <a:off x="4673600" y="680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142240</xdr:rowOff>
    </xdr:from>
    <xdr:ext cx="404495" cy="259080"/>
    <xdr:sp macro="" textlink="">
      <xdr:nvSpPr>
        <xdr:cNvPr id="78" name="有形固定資産減価償却率最大値テキスト"/>
        <xdr:cNvSpPr txBox="1"/>
      </xdr:nvSpPr>
      <xdr:spPr>
        <a:xfrm>
          <a:off x="4813300" y="52000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24130</xdr:rowOff>
    </xdr:from>
    <xdr:to xmlns:xdr="http://schemas.openxmlformats.org/drawingml/2006/spreadsheetDrawing">
      <xdr:col>23</xdr:col>
      <xdr:colOff>174625</xdr:colOff>
      <xdr:row>27</xdr:row>
      <xdr:rowOff>24130</xdr:rowOff>
    </xdr:to>
    <xdr:cxnSp macro="">
      <xdr:nvCxnSpPr>
        <xdr:cNvPr id="79" name="直線コネクタ 78"/>
        <xdr:cNvCxnSpPr/>
      </xdr:nvCxnSpPr>
      <xdr:spPr>
        <a:xfrm>
          <a:off x="4673600" y="542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146685</xdr:rowOff>
    </xdr:from>
    <xdr:ext cx="404495" cy="258445"/>
    <xdr:sp macro="" textlink="">
      <xdr:nvSpPr>
        <xdr:cNvPr id="80" name="有形固定資産減価償却率平均値テキスト"/>
        <xdr:cNvSpPr txBox="1"/>
      </xdr:nvSpPr>
      <xdr:spPr>
        <a:xfrm>
          <a:off x="4813300" y="571881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123825</xdr:rowOff>
    </xdr:from>
    <xdr:to xmlns:xdr="http://schemas.openxmlformats.org/drawingml/2006/spreadsheetDrawing">
      <xdr:col>23</xdr:col>
      <xdr:colOff>136525</xdr:colOff>
      <xdr:row>30</xdr:row>
      <xdr:rowOff>53975</xdr:rowOff>
    </xdr:to>
    <xdr:sp macro="" textlink="">
      <xdr:nvSpPr>
        <xdr:cNvPr id="81" name="フローチャート: 判断 80"/>
        <xdr:cNvSpPr/>
      </xdr:nvSpPr>
      <xdr:spPr>
        <a:xfrm>
          <a:off x="4711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158115</xdr:rowOff>
    </xdr:from>
    <xdr:to xmlns:xdr="http://schemas.openxmlformats.org/drawingml/2006/spreadsheetDrawing">
      <xdr:col>19</xdr:col>
      <xdr:colOff>187325</xdr:colOff>
      <xdr:row>30</xdr:row>
      <xdr:rowOff>88265</xdr:rowOff>
    </xdr:to>
    <xdr:sp macro="" textlink="">
      <xdr:nvSpPr>
        <xdr:cNvPr id="82" name="フローチャート: 判断 81"/>
        <xdr:cNvSpPr/>
      </xdr:nvSpPr>
      <xdr:spPr>
        <a:xfrm>
          <a:off x="4000500" y="59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26670</xdr:rowOff>
    </xdr:from>
    <xdr:to xmlns:xdr="http://schemas.openxmlformats.org/drawingml/2006/spreadsheetDrawing">
      <xdr:col>15</xdr:col>
      <xdr:colOff>187325</xdr:colOff>
      <xdr:row>30</xdr:row>
      <xdr:rowOff>128270</xdr:rowOff>
    </xdr:to>
    <xdr:sp macro="" textlink="">
      <xdr:nvSpPr>
        <xdr:cNvPr id="83" name="フローチャート: 判断 82"/>
        <xdr:cNvSpPr/>
      </xdr:nvSpPr>
      <xdr:spPr>
        <a:xfrm>
          <a:off x="3238500" y="594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91440</xdr:rowOff>
    </xdr:from>
    <xdr:to xmlns:xdr="http://schemas.openxmlformats.org/drawingml/2006/spreadsheetDrawing">
      <xdr:col>11</xdr:col>
      <xdr:colOff>187325</xdr:colOff>
      <xdr:row>31</xdr:row>
      <xdr:rowOff>21590</xdr:rowOff>
    </xdr:to>
    <xdr:sp macro="" textlink="">
      <xdr:nvSpPr>
        <xdr:cNvPr id="84" name="フローチャート: 判断 83"/>
        <xdr:cNvSpPr/>
      </xdr:nvSpPr>
      <xdr:spPr>
        <a:xfrm>
          <a:off x="2476500" y="600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5" name="テキスト ボックス 84"/>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6" name="テキスト ボックス 85"/>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7" name="テキスト ボックス 86"/>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8" name="テキスト ボックス 87"/>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9" name="テキスト ボックス 88"/>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27940</xdr:rowOff>
    </xdr:from>
    <xdr:to xmlns:xdr="http://schemas.openxmlformats.org/drawingml/2006/spreadsheetDrawing">
      <xdr:col>23</xdr:col>
      <xdr:colOff>136525</xdr:colOff>
      <xdr:row>31</xdr:row>
      <xdr:rowOff>129540</xdr:rowOff>
    </xdr:to>
    <xdr:sp macro="" textlink="">
      <xdr:nvSpPr>
        <xdr:cNvPr id="90" name="楕円 89"/>
        <xdr:cNvSpPr/>
      </xdr:nvSpPr>
      <xdr:spPr>
        <a:xfrm>
          <a:off x="4711700" y="61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6350</xdr:rowOff>
    </xdr:from>
    <xdr:ext cx="404495" cy="258445"/>
    <xdr:sp macro="" textlink="">
      <xdr:nvSpPr>
        <xdr:cNvPr id="91" name="有形固定資産減価償却率該当値テキスト"/>
        <xdr:cNvSpPr txBox="1"/>
      </xdr:nvSpPr>
      <xdr:spPr>
        <a:xfrm>
          <a:off x="4813300" y="60928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24765</xdr:rowOff>
    </xdr:from>
    <xdr:to xmlns:xdr="http://schemas.openxmlformats.org/drawingml/2006/spreadsheetDrawing">
      <xdr:col>19</xdr:col>
      <xdr:colOff>187325</xdr:colOff>
      <xdr:row>31</xdr:row>
      <xdr:rowOff>126365</xdr:rowOff>
    </xdr:to>
    <xdr:sp macro="" textlink="">
      <xdr:nvSpPr>
        <xdr:cNvPr id="92" name="楕円 91"/>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75565</xdr:rowOff>
    </xdr:from>
    <xdr:to xmlns:xdr="http://schemas.openxmlformats.org/drawingml/2006/spreadsheetDrawing">
      <xdr:col>23</xdr:col>
      <xdr:colOff>85725</xdr:colOff>
      <xdr:row>31</xdr:row>
      <xdr:rowOff>78740</xdr:rowOff>
    </xdr:to>
    <xdr:cxnSp macro="">
      <xdr:nvCxnSpPr>
        <xdr:cNvPr id="93" name="直線コネクタ 92"/>
        <xdr:cNvCxnSpPr/>
      </xdr:nvCxnSpPr>
      <xdr:spPr>
        <a:xfrm>
          <a:off x="4051300" y="6162040"/>
          <a:ext cx="711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49530</xdr:rowOff>
    </xdr:from>
    <xdr:to xmlns:xdr="http://schemas.openxmlformats.org/drawingml/2006/spreadsheetDrawing">
      <xdr:col>15</xdr:col>
      <xdr:colOff>187325</xdr:colOff>
      <xdr:row>31</xdr:row>
      <xdr:rowOff>151130</xdr:rowOff>
    </xdr:to>
    <xdr:sp macro="" textlink="">
      <xdr:nvSpPr>
        <xdr:cNvPr id="94" name="楕円 93"/>
        <xdr:cNvSpPr/>
      </xdr:nvSpPr>
      <xdr:spPr>
        <a:xfrm>
          <a:off x="3238500" y="61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75565</xdr:rowOff>
    </xdr:from>
    <xdr:to xmlns:xdr="http://schemas.openxmlformats.org/drawingml/2006/spreadsheetDrawing">
      <xdr:col>19</xdr:col>
      <xdr:colOff>136525</xdr:colOff>
      <xdr:row>31</xdr:row>
      <xdr:rowOff>100330</xdr:rowOff>
    </xdr:to>
    <xdr:cxnSp macro="">
      <xdr:nvCxnSpPr>
        <xdr:cNvPr id="95" name="直線コネクタ 94"/>
        <xdr:cNvCxnSpPr/>
      </xdr:nvCxnSpPr>
      <xdr:spPr>
        <a:xfrm flipV="1">
          <a:off x="3289300" y="6162040"/>
          <a:ext cx="762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89535</xdr:rowOff>
    </xdr:from>
    <xdr:to xmlns:xdr="http://schemas.openxmlformats.org/drawingml/2006/spreadsheetDrawing">
      <xdr:col>11</xdr:col>
      <xdr:colOff>187325</xdr:colOff>
      <xdr:row>32</xdr:row>
      <xdr:rowOff>19685</xdr:rowOff>
    </xdr:to>
    <xdr:sp macro="" textlink="">
      <xdr:nvSpPr>
        <xdr:cNvPr id="96" name="楕円 95"/>
        <xdr:cNvSpPr/>
      </xdr:nvSpPr>
      <xdr:spPr>
        <a:xfrm>
          <a:off x="247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100330</xdr:rowOff>
    </xdr:from>
    <xdr:to xmlns:xdr="http://schemas.openxmlformats.org/drawingml/2006/spreadsheetDrawing">
      <xdr:col>15</xdr:col>
      <xdr:colOff>136525</xdr:colOff>
      <xdr:row>31</xdr:row>
      <xdr:rowOff>140335</xdr:rowOff>
    </xdr:to>
    <xdr:cxnSp macro="">
      <xdr:nvCxnSpPr>
        <xdr:cNvPr id="97" name="直線コネクタ 96"/>
        <xdr:cNvCxnSpPr/>
      </xdr:nvCxnSpPr>
      <xdr:spPr>
        <a:xfrm flipV="1">
          <a:off x="2527300" y="6186805"/>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28</xdr:row>
      <xdr:rowOff>104775</xdr:rowOff>
    </xdr:from>
    <xdr:ext cx="404495" cy="259080"/>
    <xdr:sp macro="" textlink="">
      <xdr:nvSpPr>
        <xdr:cNvPr id="98" name="n_1aveValue有形固定資産減価償却率"/>
        <xdr:cNvSpPr txBox="1"/>
      </xdr:nvSpPr>
      <xdr:spPr>
        <a:xfrm>
          <a:off x="3836035" y="5676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144780</xdr:rowOff>
    </xdr:from>
    <xdr:ext cx="404495" cy="258445"/>
    <xdr:sp macro="" textlink="">
      <xdr:nvSpPr>
        <xdr:cNvPr id="99" name="n_2aveValue有形固定資産減価償却率"/>
        <xdr:cNvSpPr txBox="1"/>
      </xdr:nvSpPr>
      <xdr:spPr>
        <a:xfrm>
          <a:off x="3086735" y="57169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38100</xdr:rowOff>
    </xdr:from>
    <xdr:ext cx="404495" cy="259080"/>
    <xdr:sp macro="" textlink="">
      <xdr:nvSpPr>
        <xdr:cNvPr id="100" name="n_3aveValue有形固定資産減価償却率"/>
        <xdr:cNvSpPr txBox="1"/>
      </xdr:nvSpPr>
      <xdr:spPr>
        <a:xfrm>
          <a:off x="2324735" y="57816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117475</xdr:rowOff>
    </xdr:from>
    <xdr:ext cx="404495" cy="259080"/>
    <xdr:sp macro="" textlink="">
      <xdr:nvSpPr>
        <xdr:cNvPr id="101" name="n_1mainValue有形固定資産減価償却率"/>
        <xdr:cNvSpPr txBox="1"/>
      </xdr:nvSpPr>
      <xdr:spPr>
        <a:xfrm>
          <a:off x="3836035" y="6203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142240</xdr:rowOff>
    </xdr:from>
    <xdr:ext cx="404495" cy="259080"/>
    <xdr:sp macro="" textlink="">
      <xdr:nvSpPr>
        <xdr:cNvPr id="102" name="n_2mainValue有形固定資産減価償却率"/>
        <xdr:cNvSpPr txBox="1"/>
      </xdr:nvSpPr>
      <xdr:spPr>
        <a:xfrm>
          <a:off x="3086735" y="62287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10795</xdr:rowOff>
    </xdr:from>
    <xdr:ext cx="404495" cy="258445"/>
    <xdr:sp macro="" textlink="">
      <xdr:nvSpPr>
        <xdr:cNvPr id="103" name="n_3mainValue有形固定資産減価償却率"/>
        <xdr:cNvSpPr txBox="1"/>
      </xdr:nvSpPr>
      <xdr:spPr>
        <a:xfrm>
          <a:off x="2324735" y="6268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4" name="正方形/長方形 103"/>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5" name="正方形/長方形 104"/>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72</xdr:col>
      <xdr:colOff>33655</xdr:colOff>
      <xdr:row>22</xdr:row>
      <xdr:rowOff>64770</xdr:rowOff>
    </xdr:from>
    <xdr:to xmlns:xdr="http://schemas.openxmlformats.org/drawingml/2006/spreadsheetDrawing">
      <xdr:col>74</xdr:col>
      <xdr:colOff>137795</xdr:colOff>
      <xdr:row>24</xdr:row>
      <xdr:rowOff>30480</xdr:rowOff>
    </xdr:to>
    <xdr:sp macro="" textlink="">
      <xdr:nvSpPr>
        <xdr:cNvPr id="106" name="正方形/長方形 105"/>
        <xdr:cNvSpPr/>
      </xdr:nvSpPr>
      <xdr:spPr>
        <a:xfrm>
          <a:off x="14044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7" name="正方形/長方形 106"/>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8" name="正方形/長方形 107"/>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9" name="正方形/長方形 108"/>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0" name="正方形/長方形 109"/>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1" name="正方形/長方形 110"/>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2" name="正方形/長方形 111"/>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ＭＳ Ｐゴシック"/>
              <a:ea typeface="ＭＳ Ｐゴシック"/>
              <a:cs typeface="+mn-cs"/>
            </a:rPr>
            <a:t>当村の債務償還比率は</a:t>
          </a:r>
          <a:r>
            <a:rPr kumimoji="1" lang="en-US" altLang="ja-JP" sz="1100">
              <a:solidFill>
                <a:schemeClr val="dk1"/>
              </a:solidFill>
              <a:effectLst/>
              <a:latin typeface="ＭＳ Ｐゴシック"/>
              <a:ea typeface="ＭＳ Ｐゴシック"/>
              <a:cs typeface="+mn-cs"/>
            </a:rPr>
            <a:t>286.0%</a:t>
          </a:r>
          <a:r>
            <a:rPr kumimoji="1" lang="ja-JP" altLang="en-US" sz="1100">
              <a:solidFill>
                <a:schemeClr val="dk1"/>
              </a:solidFill>
              <a:effectLst/>
              <a:latin typeface="ＭＳ Ｐゴシック"/>
              <a:ea typeface="ＭＳ Ｐゴシック"/>
              <a:cs typeface="+mn-cs"/>
            </a:rPr>
            <a:t>と、類似団体よりやや高い水準にあり、類似団体よりも負債が多いまたは充当可能財源が少ないことが分かる。</a:t>
          </a:r>
        </a:p>
        <a:p>
          <a:pPr marL="0" marR="0" lvl="0" indent="0" defTabSz="914400" eaLnBrk="1" fontAlgn="auto" latinLnBrk="0" hangingPunct="1">
            <a:lnSpc>
              <a:spcPct val="100000"/>
            </a:lnSpc>
            <a:spcBef>
              <a:spcPts val="0"/>
            </a:spcBef>
            <a:spcAft>
              <a:spcPts val="0"/>
            </a:spcAft>
            <a:defRPr/>
          </a:pPr>
          <a:endParaRPr kumimoji="1" lang="ja-JP" altLang="en-US" sz="11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a:latin typeface="ＭＳ Ｐゴシック"/>
              <a:ea typeface="ＭＳ Ｐゴシック"/>
            </a:rPr>
            <a:t>しかし、平成</a:t>
          </a:r>
          <a:r>
            <a:rPr kumimoji="1" lang="en-US" altLang="ja-JP" sz="1100">
              <a:latin typeface="ＭＳ Ｐゴシック"/>
              <a:ea typeface="ＭＳ Ｐゴシック"/>
            </a:rPr>
            <a:t>30</a:t>
          </a:r>
          <a:r>
            <a:rPr kumimoji="1" lang="ja-JP" altLang="en-US" sz="1100">
              <a:latin typeface="ＭＳ Ｐゴシック"/>
              <a:ea typeface="ＭＳ Ｐゴシック"/>
            </a:rPr>
            <a:t>年度の地方債償還支出は、地方債発行収入を上回っているため、地方債残高は今後減少していくことが見込まれる。</a:t>
          </a:r>
          <a:endParaRPr kumimoji="1" lang="en-US" altLang="ja-JP" sz="1100">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100">
              <a:latin typeface="ＭＳ Ｐゴシック"/>
              <a:ea typeface="ＭＳ Ｐゴシック"/>
            </a:rPr>
            <a:t>また、今後は新庁舎の建設を予定しているため、償還計画に基づいて計画的な財政運用に努める。</a:t>
          </a:r>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7" name="テキスト ボックス 116"/>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8" name="直線コネクタ 117"/>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9" name="直線コネクタ 118"/>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20" name="テキスト ボックス 119"/>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21" name="直線コネクタ 120"/>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10210" cy="224790"/>
    <xdr:sp macro="" textlink="">
      <xdr:nvSpPr>
        <xdr:cNvPr id="122" name="テキスト ボックス 121"/>
        <xdr:cNvSpPr txBox="1"/>
      </xdr:nvSpPr>
      <xdr:spPr>
        <a:xfrm>
          <a:off x="10828655" y="629856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23" name="直線コネクタ 122"/>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10210" cy="225425"/>
    <xdr:sp macro="" textlink="">
      <xdr:nvSpPr>
        <xdr:cNvPr id="124" name="テキスト ボックス 123"/>
        <xdr:cNvSpPr txBox="1"/>
      </xdr:nvSpPr>
      <xdr:spPr>
        <a:xfrm>
          <a:off x="10828655" y="593852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5" name="直線コネクタ 124"/>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10210" cy="224790"/>
    <xdr:sp macro="" textlink="">
      <xdr:nvSpPr>
        <xdr:cNvPr id="126" name="テキスト ボックス 125"/>
        <xdr:cNvSpPr txBox="1"/>
      </xdr:nvSpPr>
      <xdr:spPr>
        <a:xfrm>
          <a:off x="10828655" y="557911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7" name="直線コネクタ 126"/>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25</xdr:row>
      <xdr:rowOff>161290</xdr:rowOff>
    </xdr:from>
    <xdr:ext cx="482600" cy="225425"/>
    <xdr:sp macro="" textlink="">
      <xdr:nvSpPr>
        <xdr:cNvPr id="128" name="テキスト ボックス 127"/>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9" name="直線コネクタ 12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2600" cy="224790"/>
    <xdr:sp macro="" textlink="">
      <xdr:nvSpPr>
        <xdr:cNvPr id="130" name="テキスト ボックス 129"/>
        <xdr:cNvSpPr txBox="1"/>
      </xdr:nvSpPr>
      <xdr:spPr>
        <a:xfrm>
          <a:off x="10756900" y="485902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114300</xdr:rowOff>
    </xdr:from>
    <xdr:to xmlns:xdr="http://schemas.openxmlformats.org/drawingml/2006/spreadsheetDrawing">
      <xdr:col>76</xdr:col>
      <xdr:colOff>21590</xdr:colOff>
      <xdr:row>34</xdr:row>
      <xdr:rowOff>151130</xdr:rowOff>
    </xdr:to>
    <xdr:cxnSp macro="">
      <xdr:nvCxnSpPr>
        <xdr:cNvPr id="132" name="直線コネクタ 131"/>
        <xdr:cNvCxnSpPr/>
      </xdr:nvCxnSpPr>
      <xdr:spPr>
        <a:xfrm flipV="1">
          <a:off x="14793595" y="5514975"/>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39725" cy="258445"/>
    <xdr:sp macro="" textlink="">
      <xdr:nvSpPr>
        <xdr:cNvPr id="133" name="債務償還比率最小値テキスト"/>
        <xdr:cNvSpPr txBox="1"/>
      </xdr:nvSpPr>
      <xdr:spPr>
        <a:xfrm>
          <a:off x="14846300" y="67557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34" name="直線コネクタ 133"/>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60960</xdr:rowOff>
    </xdr:from>
    <xdr:ext cx="560070" cy="259080"/>
    <xdr:sp macro="" textlink="">
      <xdr:nvSpPr>
        <xdr:cNvPr id="135" name="債務償還比率最大値テキスト"/>
        <xdr:cNvSpPr txBox="1"/>
      </xdr:nvSpPr>
      <xdr:spPr>
        <a:xfrm>
          <a:off x="14846300" y="5290185"/>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114300</xdr:rowOff>
    </xdr:from>
    <xdr:to xmlns:xdr="http://schemas.openxmlformats.org/drawingml/2006/spreadsheetDrawing">
      <xdr:col>76</xdr:col>
      <xdr:colOff>111125</xdr:colOff>
      <xdr:row>27</xdr:row>
      <xdr:rowOff>114300</xdr:rowOff>
    </xdr:to>
    <xdr:cxnSp macro="">
      <xdr:nvCxnSpPr>
        <xdr:cNvPr id="136" name="直線コネクタ 135"/>
        <xdr:cNvCxnSpPr/>
      </xdr:nvCxnSpPr>
      <xdr:spPr>
        <a:xfrm>
          <a:off x="14706600" y="5514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31</xdr:row>
      <xdr:rowOff>135255</xdr:rowOff>
    </xdr:from>
    <xdr:ext cx="469265" cy="258445"/>
    <xdr:sp macro="" textlink="">
      <xdr:nvSpPr>
        <xdr:cNvPr id="137" name="債務償還比率平均値テキスト"/>
        <xdr:cNvSpPr txBox="1"/>
      </xdr:nvSpPr>
      <xdr:spPr>
        <a:xfrm>
          <a:off x="14846300" y="62217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112395</xdr:rowOff>
    </xdr:from>
    <xdr:to xmlns:xdr="http://schemas.openxmlformats.org/drawingml/2006/spreadsheetDrawing">
      <xdr:col>76</xdr:col>
      <xdr:colOff>73025</xdr:colOff>
      <xdr:row>33</xdr:row>
      <xdr:rowOff>42545</xdr:rowOff>
    </xdr:to>
    <xdr:sp macro="" textlink="">
      <xdr:nvSpPr>
        <xdr:cNvPr id="138" name="フローチャート: 判断 137"/>
        <xdr:cNvSpPr/>
      </xdr:nvSpPr>
      <xdr:spPr>
        <a:xfrm>
          <a:off x="147447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32</xdr:row>
      <xdr:rowOff>145415</xdr:rowOff>
    </xdr:from>
    <xdr:to xmlns:xdr="http://schemas.openxmlformats.org/drawingml/2006/spreadsheetDrawing">
      <xdr:col>72</xdr:col>
      <xdr:colOff>123825</xdr:colOff>
      <xdr:row>33</xdr:row>
      <xdr:rowOff>75565</xdr:rowOff>
    </xdr:to>
    <xdr:sp macro="" textlink="">
      <xdr:nvSpPr>
        <xdr:cNvPr id="139" name="フローチャート: 判断 138"/>
        <xdr:cNvSpPr/>
      </xdr:nvSpPr>
      <xdr:spPr>
        <a:xfrm>
          <a:off x="1403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40" name="テキスト ボックス 139"/>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41" name="テキスト ボックス 140"/>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42" name="テキスト ボックス 141"/>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3" name="テキスト ボックス 142"/>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44" name="テキスト ボックス 143"/>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15875</xdr:colOff>
      <xdr:row>31</xdr:row>
      <xdr:rowOff>92075</xdr:rowOff>
    </xdr:from>
    <xdr:ext cx="469265" cy="259080"/>
    <xdr:sp macro="" textlink="">
      <xdr:nvSpPr>
        <xdr:cNvPr id="145" name="n_1aveValue債務償還比率"/>
        <xdr:cNvSpPr txBox="1"/>
      </xdr:nvSpPr>
      <xdr:spPr>
        <a:xfrm>
          <a:off x="13836650" y="6178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46" name="正方形/長方形 1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47" name="正方形/長方形 146"/>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48" name="テキスト ボックス 147"/>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49" name="テキスト ボックス 148"/>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50" name="テキスト ボックス 149"/>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51" name="テキスト ボックス 150"/>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徳島県佐那河内村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2,362
2,355
42.28
3,244,620
3,044,766
83,029
1,508,707
1,272,002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8455" cy="258445"/>
    <xdr:sp macro="" textlink="">
      <xdr:nvSpPr>
        <xdr:cNvPr id="43" name="テキスト ボックス 42"/>
        <xdr:cNvSpPr txBox="1"/>
      </xdr:nvSpPr>
      <xdr:spPr>
        <a:xfrm>
          <a:off x="422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7" name="テキスト ボックス 46"/>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6725" cy="258445"/>
    <xdr:sp macro="" textlink="">
      <xdr:nvSpPr>
        <xdr:cNvPr id="53" name="テキスト ボックス 52"/>
        <xdr:cNvSpPr txBox="1"/>
      </xdr:nvSpPr>
      <xdr:spPr>
        <a:xfrm>
          <a:off x="294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5" name="テキスト ボックス 54"/>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29210</xdr:rowOff>
    </xdr:from>
    <xdr:to xmlns:xdr="http://schemas.openxmlformats.org/drawingml/2006/spreadsheetDrawing">
      <xdr:col>24</xdr:col>
      <xdr:colOff>62865</xdr:colOff>
      <xdr:row>41</xdr:row>
      <xdr:rowOff>161290</xdr:rowOff>
    </xdr:to>
    <xdr:cxnSp macro="">
      <xdr:nvCxnSpPr>
        <xdr:cNvPr id="57" name="直線コネクタ 56"/>
        <xdr:cNvCxnSpPr/>
      </xdr:nvCxnSpPr>
      <xdr:spPr>
        <a:xfrm flipV="1">
          <a:off x="4634865" y="568706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165100</xdr:rowOff>
    </xdr:from>
    <xdr:ext cx="340360" cy="259080"/>
    <xdr:sp macro="" textlink="">
      <xdr:nvSpPr>
        <xdr:cNvPr id="58" name="【道路】&#10;有形固定資産減価償却率最小値テキスト"/>
        <xdr:cNvSpPr txBox="1"/>
      </xdr:nvSpPr>
      <xdr:spPr>
        <a:xfrm>
          <a:off x="4673600" y="7194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161290</xdr:rowOff>
    </xdr:from>
    <xdr:to xmlns:xdr="http://schemas.openxmlformats.org/drawingml/2006/spreadsheetDrawing">
      <xdr:col>24</xdr:col>
      <xdr:colOff>152400</xdr:colOff>
      <xdr:row>41</xdr:row>
      <xdr:rowOff>161290</xdr:rowOff>
    </xdr:to>
    <xdr:cxnSp macro="">
      <xdr:nvCxnSpPr>
        <xdr:cNvPr id="59" name="直線コネクタ 58"/>
        <xdr:cNvCxnSpPr/>
      </xdr:nvCxnSpPr>
      <xdr:spPr>
        <a:xfrm>
          <a:off x="4546600" y="719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146685</xdr:rowOff>
    </xdr:from>
    <xdr:ext cx="405130" cy="258445"/>
    <xdr:sp macro="" textlink="">
      <xdr:nvSpPr>
        <xdr:cNvPr id="60" name="【道路】&#10;有形固定資産減価償却率最大値テキスト"/>
        <xdr:cNvSpPr txBox="1"/>
      </xdr:nvSpPr>
      <xdr:spPr>
        <a:xfrm>
          <a:off x="4673600" y="54616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29210</xdr:rowOff>
    </xdr:from>
    <xdr:to xmlns:xdr="http://schemas.openxmlformats.org/drawingml/2006/spreadsheetDrawing">
      <xdr:col>24</xdr:col>
      <xdr:colOff>152400</xdr:colOff>
      <xdr:row>33</xdr:row>
      <xdr:rowOff>29210</xdr:rowOff>
    </xdr:to>
    <xdr:cxnSp macro="">
      <xdr:nvCxnSpPr>
        <xdr:cNvPr id="61" name="直線コネクタ 60"/>
        <xdr:cNvCxnSpPr/>
      </xdr:nvCxnSpPr>
      <xdr:spPr>
        <a:xfrm>
          <a:off x="4546600" y="568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102235</xdr:rowOff>
    </xdr:from>
    <xdr:ext cx="405130" cy="258445"/>
    <xdr:sp macro="" textlink="">
      <xdr:nvSpPr>
        <xdr:cNvPr id="62" name="【道路】&#10;有形固定資産減価償却率平均値テキスト"/>
        <xdr:cNvSpPr txBox="1"/>
      </xdr:nvSpPr>
      <xdr:spPr>
        <a:xfrm>
          <a:off x="4673600" y="61029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79375</xdr:rowOff>
    </xdr:from>
    <xdr:to xmlns:xdr="http://schemas.openxmlformats.org/drawingml/2006/spreadsheetDrawing">
      <xdr:col>24</xdr:col>
      <xdr:colOff>114300</xdr:colOff>
      <xdr:row>37</xdr:row>
      <xdr:rowOff>9525</xdr:rowOff>
    </xdr:to>
    <xdr:sp macro="" textlink="">
      <xdr:nvSpPr>
        <xdr:cNvPr id="63" name="フローチャート: 判断 62"/>
        <xdr:cNvSpPr/>
      </xdr:nvSpPr>
      <xdr:spPr>
        <a:xfrm>
          <a:off x="45847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110490</xdr:rowOff>
    </xdr:from>
    <xdr:to xmlns:xdr="http://schemas.openxmlformats.org/drawingml/2006/spreadsheetDrawing">
      <xdr:col>20</xdr:col>
      <xdr:colOff>38100</xdr:colOff>
      <xdr:row>37</xdr:row>
      <xdr:rowOff>40640</xdr:rowOff>
    </xdr:to>
    <xdr:sp macro="" textlink="">
      <xdr:nvSpPr>
        <xdr:cNvPr id="64" name="フローチャート: 判断 63"/>
        <xdr:cNvSpPr/>
      </xdr:nvSpPr>
      <xdr:spPr>
        <a:xfrm>
          <a:off x="3746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133350</xdr:rowOff>
    </xdr:from>
    <xdr:to xmlns:xdr="http://schemas.openxmlformats.org/drawingml/2006/spreadsheetDrawing">
      <xdr:col>15</xdr:col>
      <xdr:colOff>101600</xdr:colOff>
      <xdr:row>37</xdr:row>
      <xdr:rowOff>63500</xdr:rowOff>
    </xdr:to>
    <xdr:sp macro="" textlink="">
      <xdr:nvSpPr>
        <xdr:cNvPr id="65" name="フローチャート: 判断 64"/>
        <xdr:cNvSpPr/>
      </xdr:nvSpPr>
      <xdr:spPr>
        <a:xfrm>
          <a:off x="28575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167640</xdr:rowOff>
    </xdr:from>
    <xdr:to xmlns:xdr="http://schemas.openxmlformats.org/drawingml/2006/spreadsheetDrawing">
      <xdr:col>10</xdr:col>
      <xdr:colOff>165100</xdr:colOff>
      <xdr:row>37</xdr:row>
      <xdr:rowOff>97790</xdr:rowOff>
    </xdr:to>
    <xdr:sp macro="" textlink="">
      <xdr:nvSpPr>
        <xdr:cNvPr id="66" name="フローチャート: 判断 65"/>
        <xdr:cNvSpPr/>
      </xdr:nvSpPr>
      <xdr:spPr>
        <a:xfrm>
          <a:off x="1968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134620</xdr:rowOff>
    </xdr:from>
    <xdr:to xmlns:xdr="http://schemas.openxmlformats.org/drawingml/2006/spreadsheetDrawing">
      <xdr:col>24</xdr:col>
      <xdr:colOff>114300</xdr:colOff>
      <xdr:row>39</xdr:row>
      <xdr:rowOff>64770</xdr:rowOff>
    </xdr:to>
    <xdr:sp macro="" textlink="">
      <xdr:nvSpPr>
        <xdr:cNvPr id="72" name="楕円 71"/>
        <xdr:cNvSpPr/>
      </xdr:nvSpPr>
      <xdr:spPr>
        <a:xfrm>
          <a:off x="45847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113030</xdr:rowOff>
    </xdr:from>
    <xdr:ext cx="405130" cy="259080"/>
    <xdr:sp macro="" textlink="">
      <xdr:nvSpPr>
        <xdr:cNvPr id="73" name="【道路】&#10;有形固定資産減価償却率該当値テキスト"/>
        <xdr:cNvSpPr txBox="1"/>
      </xdr:nvSpPr>
      <xdr:spPr>
        <a:xfrm>
          <a:off x="4673600" y="6628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164465</xdr:rowOff>
    </xdr:from>
    <xdr:to xmlns:xdr="http://schemas.openxmlformats.org/drawingml/2006/spreadsheetDrawing">
      <xdr:col>20</xdr:col>
      <xdr:colOff>38100</xdr:colOff>
      <xdr:row>39</xdr:row>
      <xdr:rowOff>94615</xdr:rowOff>
    </xdr:to>
    <xdr:sp macro="" textlink="">
      <xdr:nvSpPr>
        <xdr:cNvPr id="74" name="楕円 73"/>
        <xdr:cNvSpPr/>
      </xdr:nvSpPr>
      <xdr:spPr>
        <a:xfrm>
          <a:off x="3746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13970</xdr:rowOff>
    </xdr:from>
    <xdr:to xmlns:xdr="http://schemas.openxmlformats.org/drawingml/2006/spreadsheetDrawing">
      <xdr:col>24</xdr:col>
      <xdr:colOff>63500</xdr:colOff>
      <xdr:row>39</xdr:row>
      <xdr:rowOff>43815</xdr:rowOff>
    </xdr:to>
    <xdr:cxnSp macro="">
      <xdr:nvCxnSpPr>
        <xdr:cNvPr id="75" name="直線コネクタ 74"/>
        <xdr:cNvCxnSpPr/>
      </xdr:nvCxnSpPr>
      <xdr:spPr>
        <a:xfrm flipV="1">
          <a:off x="3797300" y="670052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19050</xdr:rowOff>
    </xdr:from>
    <xdr:to xmlns:xdr="http://schemas.openxmlformats.org/drawingml/2006/spreadsheetDrawing">
      <xdr:col>15</xdr:col>
      <xdr:colOff>101600</xdr:colOff>
      <xdr:row>39</xdr:row>
      <xdr:rowOff>120650</xdr:rowOff>
    </xdr:to>
    <xdr:sp macro="" textlink="">
      <xdr:nvSpPr>
        <xdr:cNvPr id="76" name="楕円 75"/>
        <xdr:cNvSpPr/>
      </xdr:nvSpPr>
      <xdr:spPr>
        <a:xfrm>
          <a:off x="2857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43815</xdr:rowOff>
    </xdr:from>
    <xdr:to xmlns:xdr="http://schemas.openxmlformats.org/drawingml/2006/spreadsheetDrawing">
      <xdr:col>19</xdr:col>
      <xdr:colOff>177800</xdr:colOff>
      <xdr:row>39</xdr:row>
      <xdr:rowOff>69850</xdr:rowOff>
    </xdr:to>
    <xdr:cxnSp macro="">
      <xdr:nvCxnSpPr>
        <xdr:cNvPr id="77" name="直線コネクタ 76"/>
        <xdr:cNvCxnSpPr/>
      </xdr:nvCxnSpPr>
      <xdr:spPr>
        <a:xfrm flipV="1">
          <a:off x="2908300" y="67303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45085</xdr:rowOff>
    </xdr:from>
    <xdr:to xmlns:xdr="http://schemas.openxmlformats.org/drawingml/2006/spreadsheetDrawing">
      <xdr:col>10</xdr:col>
      <xdr:colOff>165100</xdr:colOff>
      <xdr:row>39</xdr:row>
      <xdr:rowOff>146685</xdr:rowOff>
    </xdr:to>
    <xdr:sp macro="" textlink="">
      <xdr:nvSpPr>
        <xdr:cNvPr id="78" name="楕円 77"/>
        <xdr:cNvSpPr/>
      </xdr:nvSpPr>
      <xdr:spPr>
        <a:xfrm>
          <a:off x="1968500" y="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69850</xdr:rowOff>
    </xdr:from>
    <xdr:to xmlns:xdr="http://schemas.openxmlformats.org/drawingml/2006/spreadsheetDrawing">
      <xdr:col>15</xdr:col>
      <xdr:colOff>50800</xdr:colOff>
      <xdr:row>39</xdr:row>
      <xdr:rowOff>95885</xdr:rowOff>
    </xdr:to>
    <xdr:cxnSp macro="">
      <xdr:nvCxnSpPr>
        <xdr:cNvPr id="79" name="直線コネクタ 78"/>
        <xdr:cNvCxnSpPr/>
      </xdr:nvCxnSpPr>
      <xdr:spPr>
        <a:xfrm flipV="1">
          <a:off x="2019300" y="67564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57150</xdr:rowOff>
    </xdr:from>
    <xdr:ext cx="405130" cy="259080"/>
    <xdr:sp macro="" textlink="">
      <xdr:nvSpPr>
        <xdr:cNvPr id="80" name="n_1aveValue【道路】&#10;有形固定資産減価償却率"/>
        <xdr:cNvSpPr txBox="1"/>
      </xdr:nvSpPr>
      <xdr:spPr>
        <a:xfrm>
          <a:off x="3582035" y="6057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80010</xdr:rowOff>
    </xdr:from>
    <xdr:ext cx="404495" cy="259080"/>
    <xdr:sp macro="" textlink="">
      <xdr:nvSpPr>
        <xdr:cNvPr id="81" name="n_2aveValue【道路】&#10;有形固定資産減価償却率"/>
        <xdr:cNvSpPr txBox="1"/>
      </xdr:nvSpPr>
      <xdr:spPr>
        <a:xfrm>
          <a:off x="2705735" y="6080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114300</xdr:rowOff>
    </xdr:from>
    <xdr:ext cx="404495" cy="259080"/>
    <xdr:sp macro="" textlink="">
      <xdr:nvSpPr>
        <xdr:cNvPr id="82" name="n_3aveValue【道路】&#10;有形固定資産減価償却率"/>
        <xdr:cNvSpPr txBox="1"/>
      </xdr:nvSpPr>
      <xdr:spPr>
        <a:xfrm>
          <a:off x="1816735" y="6115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86360</xdr:rowOff>
    </xdr:from>
    <xdr:ext cx="405130" cy="258445"/>
    <xdr:sp macro="" textlink="">
      <xdr:nvSpPr>
        <xdr:cNvPr id="83" name="n_1mainValue【道路】&#10;有形固定資産減価償却率"/>
        <xdr:cNvSpPr txBox="1"/>
      </xdr:nvSpPr>
      <xdr:spPr>
        <a:xfrm>
          <a:off x="3582035" y="67729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111760</xdr:rowOff>
    </xdr:from>
    <xdr:ext cx="404495" cy="258445"/>
    <xdr:sp macro="" textlink="">
      <xdr:nvSpPr>
        <xdr:cNvPr id="84" name="n_2mainValue【道路】&#10;有形固定資産減価償却率"/>
        <xdr:cNvSpPr txBox="1"/>
      </xdr:nvSpPr>
      <xdr:spPr>
        <a:xfrm>
          <a:off x="2705735" y="6798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137795</xdr:rowOff>
    </xdr:from>
    <xdr:ext cx="404495" cy="259080"/>
    <xdr:sp macro="" textlink="">
      <xdr:nvSpPr>
        <xdr:cNvPr id="85" name="n_3mainValue【道路】&#10;有形固定資産減価償却率"/>
        <xdr:cNvSpPr txBox="1"/>
      </xdr:nvSpPr>
      <xdr:spPr>
        <a:xfrm>
          <a:off x="1816735" y="6824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4" name="テキスト ボックス 93"/>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97" name="テキスト ボックス 96"/>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995" cy="258445"/>
    <xdr:sp macro="" textlink="">
      <xdr:nvSpPr>
        <xdr:cNvPr id="99" name="テキスト ボックス 98"/>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995" cy="259080"/>
    <xdr:sp macro="" textlink="">
      <xdr:nvSpPr>
        <xdr:cNvPr id="101" name="テキスト ボックス 100"/>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995" cy="259080"/>
    <xdr:sp macro="" textlink="">
      <xdr:nvSpPr>
        <xdr:cNvPr id="103" name="テキスト ボックス 102"/>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995" cy="258445"/>
    <xdr:sp macro="" textlink="">
      <xdr:nvSpPr>
        <xdr:cNvPr id="105" name="テキスト ボックス 104"/>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5165" cy="259080"/>
    <xdr:sp macro="" textlink="">
      <xdr:nvSpPr>
        <xdr:cNvPr id="107" name="テキスト ボックス 106"/>
        <xdr:cNvSpPr txBox="1"/>
      </xdr:nvSpPr>
      <xdr:spPr>
        <a:xfrm>
          <a:off x="5918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111125</xdr:rowOff>
    </xdr:from>
    <xdr:to xmlns:xdr="http://schemas.openxmlformats.org/drawingml/2006/spreadsheetDrawing">
      <xdr:col>54</xdr:col>
      <xdr:colOff>189865</xdr:colOff>
      <xdr:row>42</xdr:row>
      <xdr:rowOff>36830</xdr:rowOff>
    </xdr:to>
    <xdr:cxnSp macro="">
      <xdr:nvCxnSpPr>
        <xdr:cNvPr id="109" name="直線コネクタ 108"/>
        <xdr:cNvCxnSpPr/>
      </xdr:nvCxnSpPr>
      <xdr:spPr>
        <a:xfrm flipV="1">
          <a:off x="10476865" y="5768975"/>
          <a:ext cx="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40640</xdr:rowOff>
    </xdr:from>
    <xdr:ext cx="469900" cy="258445"/>
    <xdr:sp macro="" textlink="">
      <xdr:nvSpPr>
        <xdr:cNvPr id="110" name="【道路】&#10;一人当たり延長最小値テキスト"/>
        <xdr:cNvSpPr txBox="1"/>
      </xdr:nvSpPr>
      <xdr:spPr>
        <a:xfrm>
          <a:off x="10515600" y="724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36830</xdr:rowOff>
    </xdr:from>
    <xdr:to xmlns:xdr="http://schemas.openxmlformats.org/drawingml/2006/spreadsheetDrawing">
      <xdr:col>55</xdr:col>
      <xdr:colOff>88900</xdr:colOff>
      <xdr:row>42</xdr:row>
      <xdr:rowOff>36830</xdr:rowOff>
    </xdr:to>
    <xdr:cxnSp macro="">
      <xdr:nvCxnSpPr>
        <xdr:cNvPr id="111" name="直線コネクタ 110"/>
        <xdr:cNvCxnSpPr/>
      </xdr:nvCxnSpPr>
      <xdr:spPr>
        <a:xfrm>
          <a:off x="10388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57785</xdr:rowOff>
    </xdr:from>
    <xdr:ext cx="598805" cy="259080"/>
    <xdr:sp macro="" textlink="">
      <xdr:nvSpPr>
        <xdr:cNvPr id="112" name="【道路】&#10;一人当たり延長最大値テキスト"/>
        <xdr:cNvSpPr txBox="1"/>
      </xdr:nvSpPr>
      <xdr:spPr>
        <a:xfrm>
          <a:off x="10515600" y="55441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771.817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111125</xdr:rowOff>
    </xdr:from>
    <xdr:to xmlns:xdr="http://schemas.openxmlformats.org/drawingml/2006/spreadsheetDrawing">
      <xdr:col>55</xdr:col>
      <xdr:colOff>88900</xdr:colOff>
      <xdr:row>33</xdr:row>
      <xdr:rowOff>111125</xdr:rowOff>
    </xdr:to>
    <xdr:cxnSp macro="">
      <xdr:nvCxnSpPr>
        <xdr:cNvPr id="113" name="直線コネクタ 112"/>
        <xdr:cNvCxnSpPr/>
      </xdr:nvCxnSpPr>
      <xdr:spPr>
        <a:xfrm>
          <a:off x="10388600" y="576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149225</xdr:rowOff>
    </xdr:from>
    <xdr:ext cx="534670" cy="259080"/>
    <xdr:sp macro="" textlink="">
      <xdr:nvSpPr>
        <xdr:cNvPr id="114" name="【道路】&#10;一人当たり延長平均値テキスト"/>
        <xdr:cNvSpPr txBox="1"/>
      </xdr:nvSpPr>
      <xdr:spPr>
        <a:xfrm>
          <a:off x="10515600" y="7007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170815</xdr:rowOff>
    </xdr:from>
    <xdr:to xmlns:xdr="http://schemas.openxmlformats.org/drawingml/2006/spreadsheetDrawing">
      <xdr:col>55</xdr:col>
      <xdr:colOff>50800</xdr:colOff>
      <xdr:row>41</xdr:row>
      <xdr:rowOff>100965</xdr:rowOff>
    </xdr:to>
    <xdr:sp macro="" textlink="">
      <xdr:nvSpPr>
        <xdr:cNvPr id="115" name="フローチャート: 判断 114"/>
        <xdr:cNvSpPr/>
      </xdr:nvSpPr>
      <xdr:spPr>
        <a:xfrm>
          <a:off x="10426700" y="702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163195</xdr:rowOff>
    </xdr:from>
    <xdr:to xmlns:xdr="http://schemas.openxmlformats.org/drawingml/2006/spreadsheetDrawing">
      <xdr:col>50</xdr:col>
      <xdr:colOff>165100</xdr:colOff>
      <xdr:row>41</xdr:row>
      <xdr:rowOff>93345</xdr:rowOff>
    </xdr:to>
    <xdr:sp macro="" textlink="">
      <xdr:nvSpPr>
        <xdr:cNvPr id="116" name="フローチャート: 判断 115"/>
        <xdr:cNvSpPr/>
      </xdr:nvSpPr>
      <xdr:spPr>
        <a:xfrm>
          <a:off x="9588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168910</xdr:rowOff>
    </xdr:from>
    <xdr:to xmlns:xdr="http://schemas.openxmlformats.org/drawingml/2006/spreadsheetDrawing">
      <xdr:col>46</xdr:col>
      <xdr:colOff>38100</xdr:colOff>
      <xdr:row>41</xdr:row>
      <xdr:rowOff>99060</xdr:rowOff>
    </xdr:to>
    <xdr:sp macro="" textlink="">
      <xdr:nvSpPr>
        <xdr:cNvPr id="117" name="フローチャート: 判断 116"/>
        <xdr:cNvSpPr/>
      </xdr:nvSpPr>
      <xdr:spPr>
        <a:xfrm>
          <a:off x="8699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41</xdr:row>
      <xdr:rowOff>10795</xdr:rowOff>
    </xdr:from>
    <xdr:to xmlns:xdr="http://schemas.openxmlformats.org/drawingml/2006/spreadsheetDrawing">
      <xdr:col>41</xdr:col>
      <xdr:colOff>101600</xdr:colOff>
      <xdr:row>41</xdr:row>
      <xdr:rowOff>112395</xdr:rowOff>
    </xdr:to>
    <xdr:sp macro="" textlink="">
      <xdr:nvSpPr>
        <xdr:cNvPr id="118" name="フローチャート: 判断 117"/>
        <xdr:cNvSpPr/>
      </xdr:nvSpPr>
      <xdr:spPr>
        <a:xfrm>
          <a:off x="7810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126365</xdr:rowOff>
    </xdr:from>
    <xdr:to xmlns:xdr="http://schemas.openxmlformats.org/drawingml/2006/spreadsheetDrawing">
      <xdr:col>55</xdr:col>
      <xdr:colOff>50800</xdr:colOff>
      <xdr:row>41</xdr:row>
      <xdr:rowOff>56515</xdr:rowOff>
    </xdr:to>
    <xdr:sp macro="" textlink="">
      <xdr:nvSpPr>
        <xdr:cNvPr id="124" name="楕円 123"/>
        <xdr:cNvSpPr/>
      </xdr:nvSpPr>
      <xdr:spPr>
        <a:xfrm>
          <a:off x="104267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149225</xdr:rowOff>
    </xdr:from>
    <xdr:ext cx="598805" cy="259080"/>
    <xdr:sp macro="" textlink="">
      <xdr:nvSpPr>
        <xdr:cNvPr id="125" name="【道路】&#10;一人当たり延長該当値テキスト"/>
        <xdr:cNvSpPr txBox="1"/>
      </xdr:nvSpPr>
      <xdr:spPr>
        <a:xfrm>
          <a:off x="10515600" y="68357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130810</xdr:rowOff>
    </xdr:from>
    <xdr:to xmlns:xdr="http://schemas.openxmlformats.org/drawingml/2006/spreadsheetDrawing">
      <xdr:col>50</xdr:col>
      <xdr:colOff>165100</xdr:colOff>
      <xdr:row>41</xdr:row>
      <xdr:rowOff>60960</xdr:rowOff>
    </xdr:to>
    <xdr:sp macro="" textlink="">
      <xdr:nvSpPr>
        <xdr:cNvPr id="126" name="楕円 125"/>
        <xdr:cNvSpPr/>
      </xdr:nvSpPr>
      <xdr:spPr>
        <a:xfrm>
          <a:off x="9588500" y="69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6350</xdr:rowOff>
    </xdr:from>
    <xdr:to xmlns:xdr="http://schemas.openxmlformats.org/drawingml/2006/spreadsheetDrawing">
      <xdr:col>55</xdr:col>
      <xdr:colOff>0</xdr:colOff>
      <xdr:row>41</xdr:row>
      <xdr:rowOff>10160</xdr:rowOff>
    </xdr:to>
    <xdr:cxnSp macro="">
      <xdr:nvCxnSpPr>
        <xdr:cNvPr id="127" name="直線コネクタ 126"/>
        <xdr:cNvCxnSpPr/>
      </xdr:nvCxnSpPr>
      <xdr:spPr>
        <a:xfrm flipV="1">
          <a:off x="9639300" y="70358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112395</xdr:rowOff>
    </xdr:from>
    <xdr:to xmlns:xdr="http://schemas.openxmlformats.org/drawingml/2006/spreadsheetDrawing">
      <xdr:col>46</xdr:col>
      <xdr:colOff>38100</xdr:colOff>
      <xdr:row>41</xdr:row>
      <xdr:rowOff>42545</xdr:rowOff>
    </xdr:to>
    <xdr:sp macro="" textlink="">
      <xdr:nvSpPr>
        <xdr:cNvPr id="128" name="楕円 127"/>
        <xdr:cNvSpPr/>
      </xdr:nvSpPr>
      <xdr:spPr>
        <a:xfrm>
          <a:off x="86995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163195</xdr:rowOff>
    </xdr:from>
    <xdr:to xmlns:xdr="http://schemas.openxmlformats.org/drawingml/2006/spreadsheetDrawing">
      <xdr:col>50</xdr:col>
      <xdr:colOff>114300</xdr:colOff>
      <xdr:row>41</xdr:row>
      <xdr:rowOff>10160</xdr:rowOff>
    </xdr:to>
    <xdr:cxnSp macro="">
      <xdr:nvCxnSpPr>
        <xdr:cNvPr id="129" name="直線コネクタ 128"/>
        <xdr:cNvCxnSpPr/>
      </xdr:nvCxnSpPr>
      <xdr:spPr>
        <a:xfrm>
          <a:off x="8750300" y="70211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115570</xdr:rowOff>
    </xdr:from>
    <xdr:to xmlns:xdr="http://schemas.openxmlformats.org/drawingml/2006/spreadsheetDrawing">
      <xdr:col>41</xdr:col>
      <xdr:colOff>101600</xdr:colOff>
      <xdr:row>41</xdr:row>
      <xdr:rowOff>45720</xdr:rowOff>
    </xdr:to>
    <xdr:sp macro="" textlink="">
      <xdr:nvSpPr>
        <xdr:cNvPr id="130" name="楕円 129"/>
        <xdr:cNvSpPr/>
      </xdr:nvSpPr>
      <xdr:spPr>
        <a:xfrm>
          <a:off x="7810500" y="69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163195</xdr:rowOff>
    </xdr:from>
    <xdr:to xmlns:xdr="http://schemas.openxmlformats.org/drawingml/2006/spreadsheetDrawing">
      <xdr:col>45</xdr:col>
      <xdr:colOff>177800</xdr:colOff>
      <xdr:row>40</xdr:row>
      <xdr:rowOff>166370</xdr:rowOff>
    </xdr:to>
    <xdr:cxnSp macro="">
      <xdr:nvCxnSpPr>
        <xdr:cNvPr id="131" name="直線コネクタ 130"/>
        <xdr:cNvCxnSpPr/>
      </xdr:nvCxnSpPr>
      <xdr:spPr>
        <a:xfrm flipV="1">
          <a:off x="7861300" y="70211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84455</xdr:rowOff>
    </xdr:from>
    <xdr:ext cx="534670" cy="259080"/>
    <xdr:sp macro="" textlink="">
      <xdr:nvSpPr>
        <xdr:cNvPr id="132" name="n_1aveValue【道路】&#10;一人当たり延長"/>
        <xdr:cNvSpPr txBox="1"/>
      </xdr:nvSpPr>
      <xdr:spPr>
        <a:xfrm>
          <a:off x="9359265" y="7113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90170</xdr:rowOff>
    </xdr:from>
    <xdr:ext cx="534035" cy="259080"/>
    <xdr:sp macro="" textlink="">
      <xdr:nvSpPr>
        <xdr:cNvPr id="133" name="n_2aveValue【道路】&#10;一人当たり延長"/>
        <xdr:cNvSpPr txBox="1"/>
      </xdr:nvSpPr>
      <xdr:spPr>
        <a:xfrm>
          <a:off x="8482965" y="7119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103505</xdr:rowOff>
    </xdr:from>
    <xdr:ext cx="534035" cy="259080"/>
    <xdr:sp macro="" textlink="">
      <xdr:nvSpPr>
        <xdr:cNvPr id="134" name="n_3aveValue【道路】&#10;一人当たり延長"/>
        <xdr:cNvSpPr txBox="1"/>
      </xdr:nvSpPr>
      <xdr:spPr>
        <a:xfrm>
          <a:off x="7593965" y="7132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39</xdr:row>
      <xdr:rowOff>77470</xdr:rowOff>
    </xdr:from>
    <xdr:ext cx="598170" cy="258445"/>
    <xdr:sp macro="" textlink="">
      <xdr:nvSpPr>
        <xdr:cNvPr id="135" name="n_1mainValue【道路】&#10;一人当たり延長"/>
        <xdr:cNvSpPr txBox="1"/>
      </xdr:nvSpPr>
      <xdr:spPr>
        <a:xfrm>
          <a:off x="9326880" y="6764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39</xdr:row>
      <xdr:rowOff>59055</xdr:rowOff>
    </xdr:from>
    <xdr:ext cx="598170" cy="259080"/>
    <xdr:sp macro="" textlink="">
      <xdr:nvSpPr>
        <xdr:cNvPr id="136" name="n_2mainValue【道路】&#10;一人当たり延長"/>
        <xdr:cNvSpPr txBox="1"/>
      </xdr:nvSpPr>
      <xdr:spPr>
        <a:xfrm>
          <a:off x="8450580" y="67456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39</xdr:row>
      <xdr:rowOff>62230</xdr:rowOff>
    </xdr:from>
    <xdr:ext cx="598170" cy="259080"/>
    <xdr:sp macro="" textlink="">
      <xdr:nvSpPr>
        <xdr:cNvPr id="137" name="n_3mainValue【道路】&#10;一人当たり延長"/>
        <xdr:cNvSpPr txBox="1"/>
      </xdr:nvSpPr>
      <xdr:spPr>
        <a:xfrm>
          <a:off x="7561580" y="6748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46" name="テキスト ボックス 14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8" name="直線コネクタ 14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8455" cy="259080"/>
    <xdr:sp macro="" textlink="">
      <xdr:nvSpPr>
        <xdr:cNvPr id="149" name="テキスト ボックス 148"/>
        <xdr:cNvSpPr txBox="1"/>
      </xdr:nvSpPr>
      <xdr:spPr>
        <a:xfrm>
          <a:off x="422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0" name="直線コネクタ 14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51" name="テキスト ボックス 15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2" name="直線コネクタ 15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53" name="テキスト ボックス 152"/>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4" name="直線コネクタ 15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55" name="テキスト ボックス 15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6" name="直線コネクタ 15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57" name="テキスト ボックス 156"/>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8" name="直線コネクタ 15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6725" cy="259080"/>
    <xdr:sp macro="" textlink="">
      <xdr:nvSpPr>
        <xdr:cNvPr id="159" name="テキスト ボックス 158"/>
        <xdr:cNvSpPr txBox="1"/>
      </xdr:nvSpPr>
      <xdr:spPr>
        <a:xfrm>
          <a:off x="294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0" name="直線コネクタ 15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61" name="テキスト ボックス 160"/>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130810</xdr:rowOff>
    </xdr:from>
    <xdr:to xmlns:xdr="http://schemas.openxmlformats.org/drawingml/2006/spreadsheetDrawing">
      <xdr:col>24</xdr:col>
      <xdr:colOff>62865</xdr:colOff>
      <xdr:row>64</xdr:row>
      <xdr:rowOff>102870</xdr:rowOff>
    </xdr:to>
    <xdr:cxnSp macro="">
      <xdr:nvCxnSpPr>
        <xdr:cNvPr id="163" name="直線コネクタ 162"/>
        <xdr:cNvCxnSpPr/>
      </xdr:nvCxnSpPr>
      <xdr:spPr>
        <a:xfrm flipV="1">
          <a:off x="4634865" y="956056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106680</xdr:rowOff>
    </xdr:from>
    <xdr:ext cx="340360" cy="259080"/>
    <xdr:sp macro="" textlink="">
      <xdr:nvSpPr>
        <xdr:cNvPr id="164" name="【橋りょう・トンネル】&#10;有形固定資産減価償却率最小値テキスト"/>
        <xdr:cNvSpPr txBox="1"/>
      </xdr:nvSpPr>
      <xdr:spPr>
        <a:xfrm>
          <a:off x="467360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102870</xdr:rowOff>
    </xdr:from>
    <xdr:to xmlns:xdr="http://schemas.openxmlformats.org/drawingml/2006/spreadsheetDrawing">
      <xdr:col>24</xdr:col>
      <xdr:colOff>152400</xdr:colOff>
      <xdr:row>64</xdr:row>
      <xdr:rowOff>102870</xdr:rowOff>
    </xdr:to>
    <xdr:cxnSp macro="">
      <xdr:nvCxnSpPr>
        <xdr:cNvPr id="165" name="直線コネクタ 164"/>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77470</xdr:rowOff>
    </xdr:from>
    <xdr:ext cx="405130" cy="258445"/>
    <xdr:sp macro="" textlink="">
      <xdr:nvSpPr>
        <xdr:cNvPr id="166" name="【橋りょう・トンネル】&#10;有形固定資産減価償却率最大値テキスト"/>
        <xdr:cNvSpPr txBox="1"/>
      </xdr:nvSpPr>
      <xdr:spPr>
        <a:xfrm>
          <a:off x="4673600" y="9335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130810</xdr:rowOff>
    </xdr:from>
    <xdr:to xmlns:xdr="http://schemas.openxmlformats.org/drawingml/2006/spreadsheetDrawing">
      <xdr:col>24</xdr:col>
      <xdr:colOff>152400</xdr:colOff>
      <xdr:row>55</xdr:row>
      <xdr:rowOff>130810</xdr:rowOff>
    </xdr:to>
    <xdr:cxnSp macro="">
      <xdr:nvCxnSpPr>
        <xdr:cNvPr id="167" name="直線コネクタ 166"/>
        <xdr:cNvCxnSpPr/>
      </xdr:nvCxnSpPr>
      <xdr:spPr>
        <a:xfrm>
          <a:off x="4546600" y="956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113665</xdr:rowOff>
    </xdr:from>
    <xdr:ext cx="405130" cy="258445"/>
    <xdr:sp macro="" textlink="">
      <xdr:nvSpPr>
        <xdr:cNvPr id="168" name="【橋りょう・トンネル】&#10;有形固定資産減価償却率平均値テキスト"/>
        <xdr:cNvSpPr txBox="1"/>
      </xdr:nvSpPr>
      <xdr:spPr>
        <a:xfrm>
          <a:off x="4673600" y="100577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135255</xdr:rowOff>
    </xdr:from>
    <xdr:to xmlns:xdr="http://schemas.openxmlformats.org/drawingml/2006/spreadsheetDrawing">
      <xdr:col>24</xdr:col>
      <xdr:colOff>114300</xdr:colOff>
      <xdr:row>59</xdr:row>
      <xdr:rowOff>65405</xdr:rowOff>
    </xdr:to>
    <xdr:sp macro="" textlink="">
      <xdr:nvSpPr>
        <xdr:cNvPr id="169" name="フローチャート: 判断 168"/>
        <xdr:cNvSpPr/>
      </xdr:nvSpPr>
      <xdr:spPr>
        <a:xfrm>
          <a:off x="45847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149860</xdr:rowOff>
    </xdr:from>
    <xdr:to xmlns:xdr="http://schemas.openxmlformats.org/drawingml/2006/spreadsheetDrawing">
      <xdr:col>20</xdr:col>
      <xdr:colOff>38100</xdr:colOff>
      <xdr:row>59</xdr:row>
      <xdr:rowOff>80010</xdr:rowOff>
    </xdr:to>
    <xdr:sp macro="" textlink="">
      <xdr:nvSpPr>
        <xdr:cNvPr id="170" name="フローチャート: 判断 169"/>
        <xdr:cNvSpPr/>
      </xdr:nvSpPr>
      <xdr:spPr>
        <a:xfrm>
          <a:off x="3746500" y="1009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3175</xdr:rowOff>
    </xdr:from>
    <xdr:to xmlns:xdr="http://schemas.openxmlformats.org/drawingml/2006/spreadsheetDrawing">
      <xdr:col>15</xdr:col>
      <xdr:colOff>101600</xdr:colOff>
      <xdr:row>59</xdr:row>
      <xdr:rowOff>104775</xdr:rowOff>
    </xdr:to>
    <xdr:sp macro="" textlink="">
      <xdr:nvSpPr>
        <xdr:cNvPr id="171" name="フローチャート: 判断 170"/>
        <xdr:cNvSpPr/>
      </xdr:nvSpPr>
      <xdr:spPr>
        <a:xfrm>
          <a:off x="2857500" y="101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58420</xdr:rowOff>
    </xdr:from>
    <xdr:to xmlns:xdr="http://schemas.openxmlformats.org/drawingml/2006/spreadsheetDrawing">
      <xdr:col>10</xdr:col>
      <xdr:colOff>165100</xdr:colOff>
      <xdr:row>59</xdr:row>
      <xdr:rowOff>160020</xdr:rowOff>
    </xdr:to>
    <xdr:sp macro="" textlink="">
      <xdr:nvSpPr>
        <xdr:cNvPr id="172" name="フローチャート: 判断 171"/>
        <xdr:cNvSpPr/>
      </xdr:nvSpPr>
      <xdr:spPr>
        <a:xfrm>
          <a:off x="19685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73" name="テキスト ボックス 17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74" name="テキスト ボックス 17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75" name="テキスト ボックス 17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76" name="テキスト ボックス 17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77" name="テキスト ボックス 17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97790</xdr:rowOff>
    </xdr:from>
    <xdr:to xmlns:xdr="http://schemas.openxmlformats.org/drawingml/2006/spreadsheetDrawing">
      <xdr:col>24</xdr:col>
      <xdr:colOff>114300</xdr:colOff>
      <xdr:row>58</xdr:row>
      <xdr:rowOff>27940</xdr:rowOff>
    </xdr:to>
    <xdr:sp macro="" textlink="">
      <xdr:nvSpPr>
        <xdr:cNvPr id="178" name="楕円 177"/>
        <xdr:cNvSpPr/>
      </xdr:nvSpPr>
      <xdr:spPr>
        <a:xfrm>
          <a:off x="4584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120650</xdr:rowOff>
    </xdr:from>
    <xdr:ext cx="405130" cy="258445"/>
    <xdr:sp macro="" textlink="">
      <xdr:nvSpPr>
        <xdr:cNvPr id="179" name="【橋りょう・トンネル】&#10;有形固定資産減価償却率該当値テキスト"/>
        <xdr:cNvSpPr txBox="1"/>
      </xdr:nvSpPr>
      <xdr:spPr>
        <a:xfrm>
          <a:off x="4673600" y="97218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117475</xdr:rowOff>
    </xdr:from>
    <xdr:to xmlns:xdr="http://schemas.openxmlformats.org/drawingml/2006/spreadsheetDrawing">
      <xdr:col>20</xdr:col>
      <xdr:colOff>38100</xdr:colOff>
      <xdr:row>58</xdr:row>
      <xdr:rowOff>47625</xdr:rowOff>
    </xdr:to>
    <xdr:sp macro="" textlink="">
      <xdr:nvSpPr>
        <xdr:cNvPr id="180" name="楕円 179"/>
        <xdr:cNvSpPr/>
      </xdr:nvSpPr>
      <xdr:spPr>
        <a:xfrm>
          <a:off x="3746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148590</xdr:rowOff>
    </xdr:from>
    <xdr:to xmlns:xdr="http://schemas.openxmlformats.org/drawingml/2006/spreadsheetDrawing">
      <xdr:col>24</xdr:col>
      <xdr:colOff>63500</xdr:colOff>
      <xdr:row>57</xdr:row>
      <xdr:rowOff>168275</xdr:rowOff>
    </xdr:to>
    <xdr:cxnSp macro="">
      <xdr:nvCxnSpPr>
        <xdr:cNvPr id="181" name="直線コネクタ 180"/>
        <xdr:cNvCxnSpPr/>
      </xdr:nvCxnSpPr>
      <xdr:spPr>
        <a:xfrm flipV="1">
          <a:off x="3797300" y="992124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133985</xdr:rowOff>
    </xdr:from>
    <xdr:to xmlns:xdr="http://schemas.openxmlformats.org/drawingml/2006/spreadsheetDrawing">
      <xdr:col>15</xdr:col>
      <xdr:colOff>101600</xdr:colOff>
      <xdr:row>58</xdr:row>
      <xdr:rowOff>64135</xdr:rowOff>
    </xdr:to>
    <xdr:sp macro="" textlink="">
      <xdr:nvSpPr>
        <xdr:cNvPr id="182" name="楕円 181"/>
        <xdr:cNvSpPr/>
      </xdr:nvSpPr>
      <xdr:spPr>
        <a:xfrm>
          <a:off x="2857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168275</xdr:rowOff>
    </xdr:from>
    <xdr:to xmlns:xdr="http://schemas.openxmlformats.org/drawingml/2006/spreadsheetDrawing">
      <xdr:col>19</xdr:col>
      <xdr:colOff>177800</xdr:colOff>
      <xdr:row>58</xdr:row>
      <xdr:rowOff>13335</xdr:rowOff>
    </xdr:to>
    <xdr:cxnSp macro="">
      <xdr:nvCxnSpPr>
        <xdr:cNvPr id="183" name="直線コネクタ 182"/>
        <xdr:cNvCxnSpPr/>
      </xdr:nvCxnSpPr>
      <xdr:spPr>
        <a:xfrm flipV="1">
          <a:off x="2908300" y="99409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153035</xdr:rowOff>
    </xdr:from>
    <xdr:to xmlns:xdr="http://schemas.openxmlformats.org/drawingml/2006/spreadsheetDrawing">
      <xdr:col>10</xdr:col>
      <xdr:colOff>165100</xdr:colOff>
      <xdr:row>58</xdr:row>
      <xdr:rowOff>83185</xdr:rowOff>
    </xdr:to>
    <xdr:sp macro="" textlink="">
      <xdr:nvSpPr>
        <xdr:cNvPr id="184" name="楕円 183"/>
        <xdr:cNvSpPr/>
      </xdr:nvSpPr>
      <xdr:spPr>
        <a:xfrm>
          <a:off x="1968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13335</xdr:rowOff>
    </xdr:from>
    <xdr:to xmlns:xdr="http://schemas.openxmlformats.org/drawingml/2006/spreadsheetDrawing">
      <xdr:col>15</xdr:col>
      <xdr:colOff>50800</xdr:colOff>
      <xdr:row>58</xdr:row>
      <xdr:rowOff>32385</xdr:rowOff>
    </xdr:to>
    <xdr:cxnSp macro="">
      <xdr:nvCxnSpPr>
        <xdr:cNvPr id="185" name="直線コネクタ 184"/>
        <xdr:cNvCxnSpPr/>
      </xdr:nvCxnSpPr>
      <xdr:spPr>
        <a:xfrm flipV="1">
          <a:off x="2019300" y="99574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71120</xdr:rowOff>
    </xdr:from>
    <xdr:ext cx="405130" cy="259080"/>
    <xdr:sp macro="" textlink="">
      <xdr:nvSpPr>
        <xdr:cNvPr id="186" name="n_1aveValue【橋りょう・トンネル】&#10;有形固定資産減価償却率"/>
        <xdr:cNvSpPr txBox="1"/>
      </xdr:nvSpPr>
      <xdr:spPr>
        <a:xfrm>
          <a:off x="3582035" y="10186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95885</xdr:rowOff>
    </xdr:from>
    <xdr:ext cx="404495" cy="259080"/>
    <xdr:sp macro="" textlink="">
      <xdr:nvSpPr>
        <xdr:cNvPr id="187" name="n_2aveValue【橋りょう・トンネル】&#10;有形固定資産減価償却率"/>
        <xdr:cNvSpPr txBox="1"/>
      </xdr:nvSpPr>
      <xdr:spPr>
        <a:xfrm>
          <a:off x="2705735" y="102114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151130</xdr:rowOff>
    </xdr:from>
    <xdr:ext cx="404495" cy="259080"/>
    <xdr:sp macro="" textlink="">
      <xdr:nvSpPr>
        <xdr:cNvPr id="188" name="n_3aveValue【橋りょう・トンネル】&#10;有形固定資産減価償却率"/>
        <xdr:cNvSpPr txBox="1"/>
      </xdr:nvSpPr>
      <xdr:spPr>
        <a:xfrm>
          <a:off x="1816735" y="102666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64135</xdr:rowOff>
    </xdr:from>
    <xdr:ext cx="405130" cy="258445"/>
    <xdr:sp macro="" textlink="">
      <xdr:nvSpPr>
        <xdr:cNvPr id="189" name="n_1mainValue【橋りょう・トンネル】&#10;有形固定資産減価償却率"/>
        <xdr:cNvSpPr txBox="1"/>
      </xdr:nvSpPr>
      <xdr:spPr>
        <a:xfrm>
          <a:off x="3582035" y="96653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80645</xdr:rowOff>
    </xdr:from>
    <xdr:ext cx="404495" cy="259080"/>
    <xdr:sp macro="" textlink="">
      <xdr:nvSpPr>
        <xdr:cNvPr id="190" name="n_2mainValue【橋りょう・トンネル】&#10;有形固定資産減価償却率"/>
        <xdr:cNvSpPr txBox="1"/>
      </xdr:nvSpPr>
      <xdr:spPr>
        <a:xfrm>
          <a:off x="2705735" y="96818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99695</xdr:rowOff>
    </xdr:from>
    <xdr:ext cx="404495" cy="258445"/>
    <xdr:sp macro="" textlink="">
      <xdr:nvSpPr>
        <xdr:cNvPr id="191" name="n_3mainValue【橋りょう・トンネル】&#10;有形固定資産減価償却率"/>
        <xdr:cNvSpPr txBox="1"/>
      </xdr:nvSpPr>
      <xdr:spPr>
        <a:xfrm>
          <a:off x="1816735" y="97008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00" name="テキスト ボックス 199"/>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1" name="直線コネクタ 20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02" name="直線コネクタ 201"/>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203" name="テキスト ボックス 202"/>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04" name="直線コネクタ 203"/>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86360</xdr:rowOff>
    </xdr:from>
    <xdr:ext cx="685165" cy="258445"/>
    <xdr:sp macro="" textlink="">
      <xdr:nvSpPr>
        <xdr:cNvPr id="205" name="テキスト ボックス 204"/>
        <xdr:cNvSpPr txBox="1"/>
      </xdr:nvSpPr>
      <xdr:spPr>
        <a:xfrm>
          <a:off x="5918200" y="10373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06" name="直線コネクタ 205"/>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5165" cy="258445"/>
    <xdr:sp macro="" textlink="">
      <xdr:nvSpPr>
        <xdr:cNvPr id="207" name="テキスト ボックス 206"/>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08" name="直線コネクタ 207"/>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5165" cy="258445"/>
    <xdr:sp macro="" textlink="">
      <xdr:nvSpPr>
        <xdr:cNvPr id="209" name="テキスト ボックス 208"/>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0" name="直線コネクタ 20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11" name="テキスト ボックス 210"/>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103505</xdr:rowOff>
    </xdr:from>
    <xdr:to xmlns:xdr="http://schemas.openxmlformats.org/drawingml/2006/spreadsheetDrawing">
      <xdr:col>54</xdr:col>
      <xdr:colOff>189865</xdr:colOff>
      <xdr:row>63</xdr:row>
      <xdr:rowOff>170180</xdr:rowOff>
    </xdr:to>
    <xdr:cxnSp macro="">
      <xdr:nvCxnSpPr>
        <xdr:cNvPr id="213" name="直線コネクタ 212"/>
        <xdr:cNvCxnSpPr/>
      </xdr:nvCxnSpPr>
      <xdr:spPr>
        <a:xfrm flipV="1">
          <a:off x="10476865" y="9704705"/>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14"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15" name="直線コネクタ 214"/>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50165</xdr:rowOff>
    </xdr:from>
    <xdr:ext cx="690245" cy="259080"/>
    <xdr:sp macro="" textlink="">
      <xdr:nvSpPr>
        <xdr:cNvPr id="216" name="【橋りょう・トンネル】&#10;一人当たり有形固定資産（償却資産）額最大値テキスト"/>
        <xdr:cNvSpPr txBox="1"/>
      </xdr:nvSpPr>
      <xdr:spPr>
        <a:xfrm>
          <a:off x="10515600" y="947991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5,547,782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103505</xdr:rowOff>
    </xdr:from>
    <xdr:to xmlns:xdr="http://schemas.openxmlformats.org/drawingml/2006/spreadsheetDrawing">
      <xdr:col>55</xdr:col>
      <xdr:colOff>88900</xdr:colOff>
      <xdr:row>56</xdr:row>
      <xdr:rowOff>103505</xdr:rowOff>
    </xdr:to>
    <xdr:cxnSp macro="">
      <xdr:nvCxnSpPr>
        <xdr:cNvPr id="217" name="直線コネクタ 216"/>
        <xdr:cNvCxnSpPr/>
      </xdr:nvCxnSpPr>
      <xdr:spPr>
        <a:xfrm>
          <a:off x="10388600" y="970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26670</xdr:rowOff>
    </xdr:from>
    <xdr:ext cx="690245" cy="259080"/>
    <xdr:sp macro="" textlink="">
      <xdr:nvSpPr>
        <xdr:cNvPr id="218" name="【橋りょう・トンネル】&#10;一人当たり有形固定資産（償却資産）額平均値テキスト"/>
        <xdr:cNvSpPr txBox="1"/>
      </xdr:nvSpPr>
      <xdr:spPr>
        <a:xfrm>
          <a:off x="10515600" y="10656570"/>
          <a:ext cx="6902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1,067,087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48260</xdr:rowOff>
    </xdr:from>
    <xdr:to xmlns:xdr="http://schemas.openxmlformats.org/drawingml/2006/spreadsheetDrawing">
      <xdr:col>55</xdr:col>
      <xdr:colOff>50800</xdr:colOff>
      <xdr:row>62</xdr:row>
      <xdr:rowOff>149860</xdr:rowOff>
    </xdr:to>
    <xdr:sp macro="" textlink="">
      <xdr:nvSpPr>
        <xdr:cNvPr id="219" name="フローチャート: 判断 218"/>
        <xdr:cNvSpPr/>
      </xdr:nvSpPr>
      <xdr:spPr>
        <a:xfrm>
          <a:off x="104267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59690</xdr:rowOff>
    </xdr:from>
    <xdr:to xmlns:xdr="http://schemas.openxmlformats.org/drawingml/2006/spreadsheetDrawing">
      <xdr:col>50</xdr:col>
      <xdr:colOff>165100</xdr:colOff>
      <xdr:row>62</xdr:row>
      <xdr:rowOff>161290</xdr:rowOff>
    </xdr:to>
    <xdr:sp macro="" textlink="">
      <xdr:nvSpPr>
        <xdr:cNvPr id="220" name="フローチャート: 判断 219"/>
        <xdr:cNvSpPr/>
      </xdr:nvSpPr>
      <xdr:spPr>
        <a:xfrm>
          <a:off x="9588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55245</xdr:rowOff>
    </xdr:from>
    <xdr:to xmlns:xdr="http://schemas.openxmlformats.org/drawingml/2006/spreadsheetDrawing">
      <xdr:col>46</xdr:col>
      <xdr:colOff>38100</xdr:colOff>
      <xdr:row>62</xdr:row>
      <xdr:rowOff>156845</xdr:rowOff>
    </xdr:to>
    <xdr:sp macro="" textlink="">
      <xdr:nvSpPr>
        <xdr:cNvPr id="221" name="フローチャート: 判断 220"/>
        <xdr:cNvSpPr/>
      </xdr:nvSpPr>
      <xdr:spPr>
        <a:xfrm>
          <a:off x="8699500" y="106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84455</xdr:rowOff>
    </xdr:from>
    <xdr:to xmlns:xdr="http://schemas.openxmlformats.org/drawingml/2006/spreadsheetDrawing">
      <xdr:col>41</xdr:col>
      <xdr:colOff>101600</xdr:colOff>
      <xdr:row>63</xdr:row>
      <xdr:rowOff>14605</xdr:rowOff>
    </xdr:to>
    <xdr:sp macro="" textlink="">
      <xdr:nvSpPr>
        <xdr:cNvPr id="222" name="フローチャート: 判断 221"/>
        <xdr:cNvSpPr/>
      </xdr:nvSpPr>
      <xdr:spPr>
        <a:xfrm>
          <a:off x="7810500" y="1071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23" name="テキスト ボックス 222"/>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24" name="テキスト ボックス 223"/>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25" name="テキスト ボックス 224"/>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26" name="テキスト ボックス 225"/>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27" name="テキスト ボックス 226"/>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26035</xdr:rowOff>
    </xdr:from>
    <xdr:to xmlns:xdr="http://schemas.openxmlformats.org/drawingml/2006/spreadsheetDrawing">
      <xdr:col>55</xdr:col>
      <xdr:colOff>50800</xdr:colOff>
      <xdr:row>62</xdr:row>
      <xdr:rowOff>127635</xdr:rowOff>
    </xdr:to>
    <xdr:sp macro="" textlink="">
      <xdr:nvSpPr>
        <xdr:cNvPr id="228" name="楕円 227"/>
        <xdr:cNvSpPr/>
      </xdr:nvSpPr>
      <xdr:spPr>
        <a:xfrm>
          <a:off x="10426700" y="106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48895</xdr:rowOff>
    </xdr:from>
    <xdr:ext cx="690245" cy="259080"/>
    <xdr:sp macro="" textlink="">
      <xdr:nvSpPr>
        <xdr:cNvPr id="229" name="【橋りょう・トンネル】&#10;一人当たり有形固定資産（償却資産）額該当値テキスト"/>
        <xdr:cNvSpPr txBox="1"/>
      </xdr:nvSpPr>
      <xdr:spPr>
        <a:xfrm>
          <a:off x="10515600" y="105073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1,162,682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31750</xdr:rowOff>
    </xdr:from>
    <xdr:to xmlns:xdr="http://schemas.openxmlformats.org/drawingml/2006/spreadsheetDrawing">
      <xdr:col>50</xdr:col>
      <xdr:colOff>165100</xdr:colOff>
      <xdr:row>62</xdr:row>
      <xdr:rowOff>133350</xdr:rowOff>
    </xdr:to>
    <xdr:sp macro="" textlink="">
      <xdr:nvSpPr>
        <xdr:cNvPr id="230" name="楕円 229"/>
        <xdr:cNvSpPr/>
      </xdr:nvSpPr>
      <xdr:spPr>
        <a:xfrm>
          <a:off x="9588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76835</xdr:rowOff>
    </xdr:from>
    <xdr:to xmlns:xdr="http://schemas.openxmlformats.org/drawingml/2006/spreadsheetDrawing">
      <xdr:col>55</xdr:col>
      <xdr:colOff>0</xdr:colOff>
      <xdr:row>62</xdr:row>
      <xdr:rowOff>82550</xdr:rowOff>
    </xdr:to>
    <xdr:cxnSp macro="">
      <xdr:nvCxnSpPr>
        <xdr:cNvPr id="231" name="直線コネクタ 230"/>
        <xdr:cNvCxnSpPr/>
      </xdr:nvCxnSpPr>
      <xdr:spPr>
        <a:xfrm flipV="1">
          <a:off x="9639300" y="1070673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37465</xdr:rowOff>
    </xdr:from>
    <xdr:to xmlns:xdr="http://schemas.openxmlformats.org/drawingml/2006/spreadsheetDrawing">
      <xdr:col>46</xdr:col>
      <xdr:colOff>38100</xdr:colOff>
      <xdr:row>62</xdr:row>
      <xdr:rowOff>139065</xdr:rowOff>
    </xdr:to>
    <xdr:sp macro="" textlink="">
      <xdr:nvSpPr>
        <xdr:cNvPr id="232" name="楕円 231"/>
        <xdr:cNvSpPr/>
      </xdr:nvSpPr>
      <xdr:spPr>
        <a:xfrm>
          <a:off x="8699500" y="1066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82550</xdr:rowOff>
    </xdr:from>
    <xdr:to xmlns:xdr="http://schemas.openxmlformats.org/drawingml/2006/spreadsheetDrawing">
      <xdr:col>50</xdr:col>
      <xdr:colOff>114300</xdr:colOff>
      <xdr:row>62</xdr:row>
      <xdr:rowOff>88265</xdr:rowOff>
    </xdr:to>
    <xdr:cxnSp macro="">
      <xdr:nvCxnSpPr>
        <xdr:cNvPr id="233" name="直線コネクタ 232"/>
        <xdr:cNvCxnSpPr/>
      </xdr:nvCxnSpPr>
      <xdr:spPr>
        <a:xfrm flipV="1">
          <a:off x="8750300" y="10712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41275</xdr:rowOff>
    </xdr:from>
    <xdr:to xmlns:xdr="http://schemas.openxmlformats.org/drawingml/2006/spreadsheetDrawing">
      <xdr:col>41</xdr:col>
      <xdr:colOff>101600</xdr:colOff>
      <xdr:row>62</xdr:row>
      <xdr:rowOff>143510</xdr:rowOff>
    </xdr:to>
    <xdr:sp macro="" textlink="">
      <xdr:nvSpPr>
        <xdr:cNvPr id="234" name="楕円 233"/>
        <xdr:cNvSpPr/>
      </xdr:nvSpPr>
      <xdr:spPr>
        <a:xfrm>
          <a:off x="7810500" y="10671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88265</xdr:rowOff>
    </xdr:from>
    <xdr:to xmlns:xdr="http://schemas.openxmlformats.org/drawingml/2006/spreadsheetDrawing">
      <xdr:col>45</xdr:col>
      <xdr:colOff>177800</xdr:colOff>
      <xdr:row>62</xdr:row>
      <xdr:rowOff>92075</xdr:rowOff>
    </xdr:to>
    <xdr:cxnSp macro="">
      <xdr:nvCxnSpPr>
        <xdr:cNvPr id="235" name="直線コネクタ 234"/>
        <xdr:cNvCxnSpPr/>
      </xdr:nvCxnSpPr>
      <xdr:spPr>
        <a:xfrm flipV="1">
          <a:off x="7861300" y="107181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152400</xdr:rowOff>
    </xdr:from>
    <xdr:ext cx="690245" cy="259080"/>
    <xdr:sp macro="" textlink="">
      <xdr:nvSpPr>
        <xdr:cNvPr id="236" name="n_1aveValue【橋りょう・トンネル】&#10;一人当たり有形固定資産（償却資産）額"/>
        <xdr:cNvSpPr txBox="1"/>
      </xdr:nvSpPr>
      <xdr:spPr>
        <a:xfrm>
          <a:off x="9281795" y="107823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62</xdr:row>
      <xdr:rowOff>147955</xdr:rowOff>
    </xdr:from>
    <xdr:ext cx="689610" cy="258445"/>
    <xdr:sp macro="" textlink="">
      <xdr:nvSpPr>
        <xdr:cNvPr id="237" name="n_2aveValue【橋りょう・トンネル】&#10;一人当たり有形固定資産（償却資産）額"/>
        <xdr:cNvSpPr txBox="1"/>
      </xdr:nvSpPr>
      <xdr:spPr>
        <a:xfrm>
          <a:off x="8405495" y="1077785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6350</xdr:rowOff>
    </xdr:from>
    <xdr:ext cx="598170" cy="258445"/>
    <xdr:sp macro="" textlink="">
      <xdr:nvSpPr>
        <xdr:cNvPr id="238" name="n_3aveValue【橋りょう・トンネル】&#10;一人当たり有形固定資産（償却資産）額"/>
        <xdr:cNvSpPr txBox="1"/>
      </xdr:nvSpPr>
      <xdr:spPr>
        <a:xfrm>
          <a:off x="7561580" y="10807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60</xdr:row>
      <xdr:rowOff>149860</xdr:rowOff>
    </xdr:from>
    <xdr:ext cx="690245" cy="259080"/>
    <xdr:sp macro="" textlink="">
      <xdr:nvSpPr>
        <xdr:cNvPr id="239" name="n_1mainValue【橋りょう・トンネル】&#10;一人当たり有形固定資産（償却資産）額"/>
        <xdr:cNvSpPr txBox="1"/>
      </xdr:nvSpPr>
      <xdr:spPr>
        <a:xfrm>
          <a:off x="9281795" y="104368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60</xdr:row>
      <xdr:rowOff>155575</xdr:rowOff>
    </xdr:from>
    <xdr:ext cx="689610" cy="258445"/>
    <xdr:sp macro="" textlink="">
      <xdr:nvSpPr>
        <xdr:cNvPr id="240" name="n_2mainValue【橋りょう・トンネル】&#10;一人当たり有形固定資産（償却資産）額"/>
        <xdr:cNvSpPr txBox="1"/>
      </xdr:nvSpPr>
      <xdr:spPr>
        <a:xfrm>
          <a:off x="8405495" y="1044257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1,114,502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60</xdr:row>
      <xdr:rowOff>159385</xdr:rowOff>
    </xdr:from>
    <xdr:ext cx="689610" cy="258445"/>
    <xdr:sp macro="" textlink="">
      <xdr:nvSpPr>
        <xdr:cNvPr id="241" name="n_3mainValue【橋りょう・トンネル】&#10;一人当たり有形固定資産（償却資産）額"/>
        <xdr:cNvSpPr txBox="1"/>
      </xdr:nvSpPr>
      <xdr:spPr>
        <a:xfrm>
          <a:off x="7516495" y="1044638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1,097,109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50" name="テキスト ボックス 249"/>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1" name="直線コネクタ 25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52" name="テキスト ボックス 251"/>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53" name="直線コネクタ 25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54" name="テキスト ボックス 253"/>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55" name="直線コネクタ 25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56" name="テキスト ボックス 25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57" name="直線コネクタ 25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58" name="テキスト ボックス 25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59" name="直線コネクタ 25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60" name="テキスト ボックス 259"/>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61" name="直線コネクタ 26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62" name="テキスト ボックス 261"/>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3" name="直線コネクタ 26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64" name="テキスト ボックス 263"/>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102870</xdr:rowOff>
    </xdr:to>
    <xdr:cxnSp macro="">
      <xdr:nvCxnSpPr>
        <xdr:cNvPr id="266" name="直線コネクタ 265"/>
        <xdr:cNvCxnSpPr/>
      </xdr:nvCxnSpPr>
      <xdr:spPr>
        <a:xfrm flipV="1">
          <a:off x="4634865" y="1333500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106680</xdr:rowOff>
    </xdr:from>
    <xdr:ext cx="405130" cy="259080"/>
    <xdr:sp macro="" textlink="">
      <xdr:nvSpPr>
        <xdr:cNvPr id="267" name="【公営住宅】&#10;有形固定資産減価償却率最小値テキスト"/>
        <xdr:cNvSpPr txBox="1"/>
      </xdr:nvSpPr>
      <xdr:spPr>
        <a:xfrm>
          <a:off x="4673600" y="14851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102870</xdr:rowOff>
    </xdr:from>
    <xdr:to xmlns:xdr="http://schemas.openxmlformats.org/drawingml/2006/spreadsheetDrawing">
      <xdr:col>24</xdr:col>
      <xdr:colOff>152400</xdr:colOff>
      <xdr:row>86</xdr:row>
      <xdr:rowOff>102870</xdr:rowOff>
    </xdr:to>
    <xdr:cxnSp macro="">
      <xdr:nvCxnSpPr>
        <xdr:cNvPr id="268" name="直線コネクタ 267"/>
        <xdr:cNvCxnSpPr/>
      </xdr:nvCxnSpPr>
      <xdr:spPr>
        <a:xfrm>
          <a:off x="4546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269"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70" name="直線コネクタ 269"/>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15875</xdr:rowOff>
    </xdr:from>
    <xdr:ext cx="405130" cy="259080"/>
    <xdr:sp macro="" textlink="">
      <xdr:nvSpPr>
        <xdr:cNvPr id="271" name="【公営住宅】&#10;有形固定資産減価償却率平均値テキスト"/>
        <xdr:cNvSpPr txBox="1"/>
      </xdr:nvSpPr>
      <xdr:spPr>
        <a:xfrm>
          <a:off x="4673600" y="139033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164465</xdr:rowOff>
    </xdr:from>
    <xdr:to xmlns:xdr="http://schemas.openxmlformats.org/drawingml/2006/spreadsheetDrawing">
      <xdr:col>24</xdr:col>
      <xdr:colOff>114300</xdr:colOff>
      <xdr:row>82</xdr:row>
      <xdr:rowOff>94615</xdr:rowOff>
    </xdr:to>
    <xdr:sp macro="" textlink="">
      <xdr:nvSpPr>
        <xdr:cNvPr id="272" name="フローチャート: 判断 271"/>
        <xdr:cNvSpPr/>
      </xdr:nvSpPr>
      <xdr:spPr>
        <a:xfrm>
          <a:off x="4584700" y="14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19685</xdr:rowOff>
    </xdr:from>
    <xdr:to xmlns:xdr="http://schemas.openxmlformats.org/drawingml/2006/spreadsheetDrawing">
      <xdr:col>20</xdr:col>
      <xdr:colOff>38100</xdr:colOff>
      <xdr:row>82</xdr:row>
      <xdr:rowOff>121285</xdr:rowOff>
    </xdr:to>
    <xdr:sp macro="" textlink="">
      <xdr:nvSpPr>
        <xdr:cNvPr id="273" name="フローチャート: 判断 272"/>
        <xdr:cNvSpPr/>
      </xdr:nvSpPr>
      <xdr:spPr>
        <a:xfrm>
          <a:off x="3746500" y="1407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59690</xdr:rowOff>
    </xdr:from>
    <xdr:to xmlns:xdr="http://schemas.openxmlformats.org/drawingml/2006/spreadsheetDrawing">
      <xdr:col>15</xdr:col>
      <xdr:colOff>101600</xdr:colOff>
      <xdr:row>82</xdr:row>
      <xdr:rowOff>161290</xdr:rowOff>
    </xdr:to>
    <xdr:sp macro="" textlink="">
      <xdr:nvSpPr>
        <xdr:cNvPr id="274" name="フローチャート: 判断 273"/>
        <xdr:cNvSpPr/>
      </xdr:nvSpPr>
      <xdr:spPr>
        <a:xfrm>
          <a:off x="2857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73025</xdr:rowOff>
    </xdr:from>
    <xdr:to xmlns:xdr="http://schemas.openxmlformats.org/drawingml/2006/spreadsheetDrawing">
      <xdr:col>10</xdr:col>
      <xdr:colOff>165100</xdr:colOff>
      <xdr:row>83</xdr:row>
      <xdr:rowOff>3175</xdr:rowOff>
    </xdr:to>
    <xdr:sp macro="" textlink="">
      <xdr:nvSpPr>
        <xdr:cNvPr id="275" name="フローチャート: 判断 274"/>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76" name="テキスト ボックス 27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77" name="テキスト ボックス 27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78" name="テキスト ボックス 27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9" name="テキスト ボックス 27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80" name="テキスト ボックス 27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132080</xdr:rowOff>
    </xdr:from>
    <xdr:to xmlns:xdr="http://schemas.openxmlformats.org/drawingml/2006/spreadsheetDrawing">
      <xdr:col>24</xdr:col>
      <xdr:colOff>114300</xdr:colOff>
      <xdr:row>85</xdr:row>
      <xdr:rowOff>62230</xdr:rowOff>
    </xdr:to>
    <xdr:sp macro="" textlink="">
      <xdr:nvSpPr>
        <xdr:cNvPr id="281" name="楕円 280"/>
        <xdr:cNvSpPr/>
      </xdr:nvSpPr>
      <xdr:spPr>
        <a:xfrm>
          <a:off x="4584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110490</xdr:rowOff>
    </xdr:from>
    <xdr:ext cx="405130" cy="258445"/>
    <xdr:sp macro="" textlink="">
      <xdr:nvSpPr>
        <xdr:cNvPr id="282" name="【公営住宅】&#10;有形固定資産減価償却率該当値テキスト"/>
        <xdr:cNvSpPr txBox="1"/>
      </xdr:nvSpPr>
      <xdr:spPr>
        <a:xfrm>
          <a:off x="4673600" y="14512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2540</xdr:rowOff>
    </xdr:from>
    <xdr:to xmlns:xdr="http://schemas.openxmlformats.org/drawingml/2006/spreadsheetDrawing">
      <xdr:col>20</xdr:col>
      <xdr:colOff>38100</xdr:colOff>
      <xdr:row>85</xdr:row>
      <xdr:rowOff>104140</xdr:rowOff>
    </xdr:to>
    <xdr:sp macro="" textlink="">
      <xdr:nvSpPr>
        <xdr:cNvPr id="283" name="楕円 282"/>
        <xdr:cNvSpPr/>
      </xdr:nvSpPr>
      <xdr:spPr>
        <a:xfrm>
          <a:off x="3746500" y="145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11430</xdr:rowOff>
    </xdr:from>
    <xdr:to xmlns:xdr="http://schemas.openxmlformats.org/drawingml/2006/spreadsheetDrawing">
      <xdr:col>24</xdr:col>
      <xdr:colOff>63500</xdr:colOff>
      <xdr:row>85</xdr:row>
      <xdr:rowOff>53340</xdr:rowOff>
    </xdr:to>
    <xdr:cxnSp macro="">
      <xdr:nvCxnSpPr>
        <xdr:cNvPr id="284" name="直線コネクタ 283"/>
        <xdr:cNvCxnSpPr/>
      </xdr:nvCxnSpPr>
      <xdr:spPr>
        <a:xfrm flipV="1">
          <a:off x="3797300" y="1458468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44450</xdr:rowOff>
    </xdr:from>
    <xdr:to xmlns:xdr="http://schemas.openxmlformats.org/drawingml/2006/spreadsheetDrawing">
      <xdr:col>15</xdr:col>
      <xdr:colOff>101600</xdr:colOff>
      <xdr:row>85</xdr:row>
      <xdr:rowOff>146050</xdr:rowOff>
    </xdr:to>
    <xdr:sp macro="" textlink="">
      <xdr:nvSpPr>
        <xdr:cNvPr id="285" name="楕円 284"/>
        <xdr:cNvSpPr/>
      </xdr:nvSpPr>
      <xdr:spPr>
        <a:xfrm>
          <a:off x="2857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53340</xdr:rowOff>
    </xdr:from>
    <xdr:to xmlns:xdr="http://schemas.openxmlformats.org/drawingml/2006/spreadsheetDrawing">
      <xdr:col>19</xdr:col>
      <xdr:colOff>177800</xdr:colOff>
      <xdr:row>85</xdr:row>
      <xdr:rowOff>95250</xdr:rowOff>
    </xdr:to>
    <xdr:cxnSp macro="">
      <xdr:nvCxnSpPr>
        <xdr:cNvPr id="286" name="直線コネクタ 285"/>
        <xdr:cNvCxnSpPr/>
      </xdr:nvCxnSpPr>
      <xdr:spPr>
        <a:xfrm flipV="1">
          <a:off x="2908300" y="1462659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85</xdr:row>
      <xdr:rowOff>86360</xdr:rowOff>
    </xdr:from>
    <xdr:to xmlns:xdr="http://schemas.openxmlformats.org/drawingml/2006/spreadsheetDrawing">
      <xdr:col>10</xdr:col>
      <xdr:colOff>165100</xdr:colOff>
      <xdr:row>86</xdr:row>
      <xdr:rowOff>16510</xdr:rowOff>
    </xdr:to>
    <xdr:sp macro="" textlink="">
      <xdr:nvSpPr>
        <xdr:cNvPr id="287" name="楕円 286"/>
        <xdr:cNvSpPr/>
      </xdr:nvSpPr>
      <xdr:spPr>
        <a:xfrm>
          <a:off x="1968500" y="1465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95250</xdr:rowOff>
    </xdr:from>
    <xdr:to xmlns:xdr="http://schemas.openxmlformats.org/drawingml/2006/spreadsheetDrawing">
      <xdr:col>15</xdr:col>
      <xdr:colOff>50800</xdr:colOff>
      <xdr:row>85</xdr:row>
      <xdr:rowOff>137160</xdr:rowOff>
    </xdr:to>
    <xdr:cxnSp macro="">
      <xdr:nvCxnSpPr>
        <xdr:cNvPr id="288" name="直線コネクタ 287"/>
        <xdr:cNvCxnSpPr/>
      </xdr:nvCxnSpPr>
      <xdr:spPr>
        <a:xfrm flipV="1">
          <a:off x="2019300" y="146685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137795</xdr:rowOff>
    </xdr:from>
    <xdr:ext cx="405130" cy="259080"/>
    <xdr:sp macro="" textlink="">
      <xdr:nvSpPr>
        <xdr:cNvPr id="289" name="n_1aveValue【公営住宅】&#10;有形固定資産減価償却率"/>
        <xdr:cNvSpPr txBox="1"/>
      </xdr:nvSpPr>
      <xdr:spPr>
        <a:xfrm>
          <a:off x="3582035" y="13853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6350</xdr:rowOff>
    </xdr:from>
    <xdr:ext cx="404495" cy="258445"/>
    <xdr:sp macro="" textlink="">
      <xdr:nvSpPr>
        <xdr:cNvPr id="290" name="n_2aveValue【公営住宅】&#10;有形固定資産減価償却率"/>
        <xdr:cNvSpPr txBox="1"/>
      </xdr:nvSpPr>
      <xdr:spPr>
        <a:xfrm>
          <a:off x="2705735" y="138938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19685</xdr:rowOff>
    </xdr:from>
    <xdr:ext cx="404495" cy="258445"/>
    <xdr:sp macro="" textlink="">
      <xdr:nvSpPr>
        <xdr:cNvPr id="291" name="n_3aveValue【公営住宅】&#10;有形固定資産減価償却率"/>
        <xdr:cNvSpPr txBox="1"/>
      </xdr:nvSpPr>
      <xdr:spPr>
        <a:xfrm>
          <a:off x="1816735" y="139071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95250</xdr:rowOff>
    </xdr:from>
    <xdr:ext cx="405130" cy="259080"/>
    <xdr:sp macro="" textlink="">
      <xdr:nvSpPr>
        <xdr:cNvPr id="292" name="n_1mainValue【公営住宅】&#10;有形固定資産減価償却率"/>
        <xdr:cNvSpPr txBox="1"/>
      </xdr:nvSpPr>
      <xdr:spPr>
        <a:xfrm>
          <a:off x="3582035" y="14668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137160</xdr:rowOff>
    </xdr:from>
    <xdr:ext cx="404495" cy="259080"/>
    <xdr:sp macro="" textlink="">
      <xdr:nvSpPr>
        <xdr:cNvPr id="293" name="n_2mainValue【公営住宅】&#10;有形固定資産減価償却率"/>
        <xdr:cNvSpPr txBox="1"/>
      </xdr:nvSpPr>
      <xdr:spPr>
        <a:xfrm>
          <a:off x="2705735" y="14710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86</xdr:row>
      <xdr:rowOff>7620</xdr:rowOff>
    </xdr:from>
    <xdr:ext cx="404495" cy="258445"/>
    <xdr:sp macro="" textlink="">
      <xdr:nvSpPr>
        <xdr:cNvPr id="294" name="n_3mainValue【公営住宅】&#10;有形固定資産減価償却率"/>
        <xdr:cNvSpPr txBox="1"/>
      </xdr:nvSpPr>
      <xdr:spPr>
        <a:xfrm>
          <a:off x="1816735" y="147523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03" name="テキスト ボックス 302"/>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4" name="直線コネクタ 30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05" name="直線コネクタ 30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06" name="テキスト ボックス 305"/>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07" name="直線コネクタ 30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83</xdr:row>
      <xdr:rowOff>105410</xdr:rowOff>
    </xdr:from>
    <xdr:ext cx="531495" cy="259080"/>
    <xdr:sp macro="" textlink="">
      <xdr:nvSpPr>
        <xdr:cNvPr id="308" name="テキスト ボックス 307"/>
        <xdr:cNvSpPr txBox="1"/>
      </xdr:nvSpPr>
      <xdr:spPr>
        <a:xfrm>
          <a:off x="6072505" y="1433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09" name="直線コネクタ 30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10" name="テキスト ボックス 309"/>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11" name="直線コネクタ 31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8445"/>
    <xdr:sp macro="" textlink="">
      <xdr:nvSpPr>
        <xdr:cNvPr id="312" name="テキスト ボックス 311"/>
        <xdr:cNvSpPr txBox="1"/>
      </xdr:nvSpPr>
      <xdr:spPr>
        <a:xfrm>
          <a:off x="6072505" y="1357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13" name="直線コネクタ 31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14" name="テキスト ボックス 313"/>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5" name="直線コネクタ 31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16" name="テキスト ボックス 315"/>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34925</xdr:rowOff>
    </xdr:from>
    <xdr:to xmlns:xdr="http://schemas.openxmlformats.org/drawingml/2006/spreadsheetDrawing">
      <xdr:col>54</xdr:col>
      <xdr:colOff>189865</xdr:colOff>
      <xdr:row>86</xdr:row>
      <xdr:rowOff>109855</xdr:rowOff>
    </xdr:to>
    <xdr:cxnSp macro="">
      <xdr:nvCxnSpPr>
        <xdr:cNvPr id="318" name="直線コネクタ 317"/>
        <xdr:cNvCxnSpPr/>
      </xdr:nvCxnSpPr>
      <xdr:spPr>
        <a:xfrm flipV="1">
          <a:off x="10476865" y="13408025"/>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113665</xdr:rowOff>
    </xdr:from>
    <xdr:ext cx="469900" cy="258445"/>
    <xdr:sp macro="" textlink="">
      <xdr:nvSpPr>
        <xdr:cNvPr id="319"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109855</xdr:rowOff>
    </xdr:from>
    <xdr:to xmlns:xdr="http://schemas.openxmlformats.org/drawingml/2006/spreadsheetDrawing">
      <xdr:col>55</xdr:col>
      <xdr:colOff>88900</xdr:colOff>
      <xdr:row>86</xdr:row>
      <xdr:rowOff>109855</xdr:rowOff>
    </xdr:to>
    <xdr:cxnSp macro="">
      <xdr:nvCxnSpPr>
        <xdr:cNvPr id="320" name="直線コネクタ 319"/>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153035</xdr:rowOff>
    </xdr:from>
    <xdr:ext cx="534670" cy="259080"/>
    <xdr:sp macro="" textlink="">
      <xdr:nvSpPr>
        <xdr:cNvPr id="321" name="【公営住宅】&#10;一人当たり面積最大値テキスト"/>
        <xdr:cNvSpPr txBox="1"/>
      </xdr:nvSpPr>
      <xdr:spPr>
        <a:xfrm>
          <a:off x="10515600" y="13183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34925</xdr:rowOff>
    </xdr:from>
    <xdr:to xmlns:xdr="http://schemas.openxmlformats.org/drawingml/2006/spreadsheetDrawing">
      <xdr:col>55</xdr:col>
      <xdr:colOff>88900</xdr:colOff>
      <xdr:row>78</xdr:row>
      <xdr:rowOff>34925</xdr:rowOff>
    </xdr:to>
    <xdr:cxnSp macro="">
      <xdr:nvCxnSpPr>
        <xdr:cNvPr id="322" name="直線コネクタ 321"/>
        <xdr:cNvCxnSpPr/>
      </xdr:nvCxnSpPr>
      <xdr:spPr>
        <a:xfrm>
          <a:off x="10388600" y="1340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87630</xdr:rowOff>
    </xdr:from>
    <xdr:ext cx="469900" cy="258445"/>
    <xdr:sp macro="" textlink="">
      <xdr:nvSpPr>
        <xdr:cNvPr id="323" name="【公営住宅】&#10;一人当たり面積平均値テキスト"/>
        <xdr:cNvSpPr txBox="1"/>
      </xdr:nvSpPr>
      <xdr:spPr>
        <a:xfrm>
          <a:off x="10515600" y="144894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64770</xdr:rowOff>
    </xdr:from>
    <xdr:to xmlns:xdr="http://schemas.openxmlformats.org/drawingml/2006/spreadsheetDrawing">
      <xdr:col>55</xdr:col>
      <xdr:colOff>50800</xdr:colOff>
      <xdr:row>85</xdr:row>
      <xdr:rowOff>166370</xdr:rowOff>
    </xdr:to>
    <xdr:sp macro="" textlink="">
      <xdr:nvSpPr>
        <xdr:cNvPr id="324" name="フローチャート: 判断 323"/>
        <xdr:cNvSpPr/>
      </xdr:nvSpPr>
      <xdr:spPr>
        <a:xfrm>
          <a:off x="10426700" y="1463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61595</xdr:rowOff>
    </xdr:from>
    <xdr:to xmlns:xdr="http://schemas.openxmlformats.org/drawingml/2006/spreadsheetDrawing">
      <xdr:col>50</xdr:col>
      <xdr:colOff>165100</xdr:colOff>
      <xdr:row>85</xdr:row>
      <xdr:rowOff>163195</xdr:rowOff>
    </xdr:to>
    <xdr:sp macro="" textlink="">
      <xdr:nvSpPr>
        <xdr:cNvPr id="325" name="フローチャート: 判断 324"/>
        <xdr:cNvSpPr/>
      </xdr:nvSpPr>
      <xdr:spPr>
        <a:xfrm>
          <a:off x="9588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63500</xdr:rowOff>
    </xdr:from>
    <xdr:to xmlns:xdr="http://schemas.openxmlformats.org/drawingml/2006/spreadsheetDrawing">
      <xdr:col>46</xdr:col>
      <xdr:colOff>38100</xdr:colOff>
      <xdr:row>85</xdr:row>
      <xdr:rowOff>165100</xdr:rowOff>
    </xdr:to>
    <xdr:sp macro="" textlink="">
      <xdr:nvSpPr>
        <xdr:cNvPr id="326" name="フローチャート: 判断 325"/>
        <xdr:cNvSpPr/>
      </xdr:nvSpPr>
      <xdr:spPr>
        <a:xfrm>
          <a:off x="8699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97790</xdr:rowOff>
    </xdr:from>
    <xdr:to xmlns:xdr="http://schemas.openxmlformats.org/drawingml/2006/spreadsheetDrawing">
      <xdr:col>41</xdr:col>
      <xdr:colOff>101600</xdr:colOff>
      <xdr:row>86</xdr:row>
      <xdr:rowOff>27305</xdr:rowOff>
    </xdr:to>
    <xdr:sp macro="" textlink="">
      <xdr:nvSpPr>
        <xdr:cNvPr id="327" name="フローチャート: 判断 326"/>
        <xdr:cNvSpPr/>
      </xdr:nvSpPr>
      <xdr:spPr>
        <a:xfrm>
          <a:off x="7810500" y="14671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28" name="テキスト ボックス 32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29" name="テキスト ボックス 32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30" name="テキスト ボックス 32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31" name="テキスト ボックス 33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32" name="テキスト ボックス 33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59055</xdr:rowOff>
    </xdr:from>
    <xdr:to xmlns:xdr="http://schemas.openxmlformats.org/drawingml/2006/spreadsheetDrawing">
      <xdr:col>55</xdr:col>
      <xdr:colOff>50800</xdr:colOff>
      <xdr:row>86</xdr:row>
      <xdr:rowOff>160655</xdr:rowOff>
    </xdr:to>
    <xdr:sp macro="" textlink="">
      <xdr:nvSpPr>
        <xdr:cNvPr id="333" name="楕円 332"/>
        <xdr:cNvSpPr/>
      </xdr:nvSpPr>
      <xdr:spPr>
        <a:xfrm>
          <a:off x="10426700" y="148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145415</xdr:rowOff>
    </xdr:from>
    <xdr:ext cx="469900" cy="258445"/>
    <xdr:sp macro="" textlink="">
      <xdr:nvSpPr>
        <xdr:cNvPr id="334" name="【公営住宅】&#10;一人当たり面積該当値テキスト"/>
        <xdr:cNvSpPr txBox="1"/>
      </xdr:nvSpPr>
      <xdr:spPr>
        <a:xfrm>
          <a:off x="10515600" y="14718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59055</xdr:rowOff>
    </xdr:from>
    <xdr:to xmlns:xdr="http://schemas.openxmlformats.org/drawingml/2006/spreadsheetDrawing">
      <xdr:col>50</xdr:col>
      <xdr:colOff>165100</xdr:colOff>
      <xdr:row>86</xdr:row>
      <xdr:rowOff>160655</xdr:rowOff>
    </xdr:to>
    <xdr:sp macro="" textlink="">
      <xdr:nvSpPr>
        <xdr:cNvPr id="335" name="楕円 334"/>
        <xdr:cNvSpPr/>
      </xdr:nvSpPr>
      <xdr:spPr>
        <a:xfrm>
          <a:off x="9588500" y="148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109855</xdr:rowOff>
    </xdr:from>
    <xdr:to xmlns:xdr="http://schemas.openxmlformats.org/drawingml/2006/spreadsheetDrawing">
      <xdr:col>55</xdr:col>
      <xdr:colOff>0</xdr:colOff>
      <xdr:row>86</xdr:row>
      <xdr:rowOff>109855</xdr:rowOff>
    </xdr:to>
    <xdr:cxnSp macro="">
      <xdr:nvCxnSpPr>
        <xdr:cNvPr id="336" name="直線コネクタ 335"/>
        <xdr:cNvCxnSpPr/>
      </xdr:nvCxnSpPr>
      <xdr:spPr>
        <a:xfrm flipV="1">
          <a:off x="9639300" y="148545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59055</xdr:rowOff>
    </xdr:from>
    <xdr:to xmlns:xdr="http://schemas.openxmlformats.org/drawingml/2006/spreadsheetDrawing">
      <xdr:col>46</xdr:col>
      <xdr:colOff>38100</xdr:colOff>
      <xdr:row>86</xdr:row>
      <xdr:rowOff>160655</xdr:rowOff>
    </xdr:to>
    <xdr:sp macro="" textlink="">
      <xdr:nvSpPr>
        <xdr:cNvPr id="337" name="楕円 336"/>
        <xdr:cNvSpPr/>
      </xdr:nvSpPr>
      <xdr:spPr>
        <a:xfrm>
          <a:off x="8699500" y="148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109855</xdr:rowOff>
    </xdr:from>
    <xdr:to xmlns:xdr="http://schemas.openxmlformats.org/drawingml/2006/spreadsheetDrawing">
      <xdr:col>50</xdr:col>
      <xdr:colOff>114300</xdr:colOff>
      <xdr:row>86</xdr:row>
      <xdr:rowOff>109855</xdr:rowOff>
    </xdr:to>
    <xdr:cxnSp macro="">
      <xdr:nvCxnSpPr>
        <xdr:cNvPr id="338" name="直線コネクタ 337"/>
        <xdr:cNvCxnSpPr/>
      </xdr:nvCxnSpPr>
      <xdr:spPr>
        <a:xfrm flipV="1">
          <a:off x="8750300" y="148545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59055</xdr:rowOff>
    </xdr:from>
    <xdr:to xmlns:xdr="http://schemas.openxmlformats.org/drawingml/2006/spreadsheetDrawing">
      <xdr:col>41</xdr:col>
      <xdr:colOff>101600</xdr:colOff>
      <xdr:row>86</xdr:row>
      <xdr:rowOff>160655</xdr:rowOff>
    </xdr:to>
    <xdr:sp macro="" textlink="">
      <xdr:nvSpPr>
        <xdr:cNvPr id="339" name="楕円 338"/>
        <xdr:cNvSpPr/>
      </xdr:nvSpPr>
      <xdr:spPr>
        <a:xfrm>
          <a:off x="7810500" y="148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109855</xdr:rowOff>
    </xdr:from>
    <xdr:to xmlns:xdr="http://schemas.openxmlformats.org/drawingml/2006/spreadsheetDrawing">
      <xdr:col>45</xdr:col>
      <xdr:colOff>177800</xdr:colOff>
      <xdr:row>86</xdr:row>
      <xdr:rowOff>109855</xdr:rowOff>
    </xdr:to>
    <xdr:cxnSp macro="">
      <xdr:nvCxnSpPr>
        <xdr:cNvPr id="340" name="直線コネクタ 339"/>
        <xdr:cNvCxnSpPr/>
      </xdr:nvCxnSpPr>
      <xdr:spPr>
        <a:xfrm flipV="1">
          <a:off x="7861300" y="148545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8255</xdr:rowOff>
    </xdr:from>
    <xdr:ext cx="469900" cy="258445"/>
    <xdr:sp macro="" textlink="">
      <xdr:nvSpPr>
        <xdr:cNvPr id="341" name="n_1aveValue【公営住宅】&#10;一人当たり面積"/>
        <xdr:cNvSpPr txBox="1"/>
      </xdr:nvSpPr>
      <xdr:spPr>
        <a:xfrm>
          <a:off x="9391650" y="14410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10160</xdr:rowOff>
    </xdr:from>
    <xdr:ext cx="469265" cy="259080"/>
    <xdr:sp macro="" textlink="">
      <xdr:nvSpPr>
        <xdr:cNvPr id="342" name="n_2aveValue【公営住宅】&#10;一人当たり面積"/>
        <xdr:cNvSpPr txBox="1"/>
      </xdr:nvSpPr>
      <xdr:spPr>
        <a:xfrm>
          <a:off x="8515350" y="14411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43815</xdr:rowOff>
    </xdr:from>
    <xdr:ext cx="469265" cy="258445"/>
    <xdr:sp macro="" textlink="">
      <xdr:nvSpPr>
        <xdr:cNvPr id="343" name="n_3aveValue【公営住宅】&#10;一人当たり面積"/>
        <xdr:cNvSpPr txBox="1"/>
      </xdr:nvSpPr>
      <xdr:spPr>
        <a:xfrm>
          <a:off x="7626350" y="14445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151765</xdr:rowOff>
    </xdr:from>
    <xdr:ext cx="469900" cy="259080"/>
    <xdr:sp macro="" textlink="">
      <xdr:nvSpPr>
        <xdr:cNvPr id="344" name="n_1mainValue【公営住宅】&#10;一人当たり面積"/>
        <xdr:cNvSpPr txBox="1"/>
      </xdr:nvSpPr>
      <xdr:spPr>
        <a:xfrm>
          <a:off x="9391650" y="14896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151765</xdr:rowOff>
    </xdr:from>
    <xdr:ext cx="469265" cy="259080"/>
    <xdr:sp macro="" textlink="">
      <xdr:nvSpPr>
        <xdr:cNvPr id="345" name="n_2mainValue【公営住宅】&#10;一人当たり面積"/>
        <xdr:cNvSpPr txBox="1"/>
      </xdr:nvSpPr>
      <xdr:spPr>
        <a:xfrm>
          <a:off x="8515350" y="14896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151765</xdr:rowOff>
    </xdr:from>
    <xdr:ext cx="469265" cy="259080"/>
    <xdr:sp macro="" textlink="">
      <xdr:nvSpPr>
        <xdr:cNvPr id="346" name="n_3mainValue【公営住宅】&#10;一人当たり面積"/>
        <xdr:cNvSpPr txBox="1"/>
      </xdr:nvSpPr>
      <xdr:spPr>
        <a:xfrm>
          <a:off x="7626350" y="14896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71" name="テキスト ボックス 37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72" name="直線コネクタ 37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73" name="直線コネクタ 372"/>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8455" cy="258445"/>
    <xdr:sp macro="" textlink="">
      <xdr:nvSpPr>
        <xdr:cNvPr id="374" name="テキスト ボックス 373"/>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75" name="直線コネクタ 374"/>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76" name="テキスト ボックス 375"/>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77" name="直線コネクタ 376"/>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378" name="テキスト ボックス 377"/>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79" name="直線コネクタ 378"/>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80" name="テキスト ボックス 379"/>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81" name="直線コネクタ 380"/>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82" name="テキスト ボックス 381"/>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83" name="直線コネクタ 382"/>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725" cy="258445"/>
    <xdr:sp macro="" textlink="">
      <xdr:nvSpPr>
        <xdr:cNvPr id="384" name="テキスト ボックス 383"/>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85" name="直線コネクタ 38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86" name="テキスト ボックス 385"/>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2540</xdr:rowOff>
    </xdr:from>
    <xdr:to xmlns:xdr="http://schemas.openxmlformats.org/drawingml/2006/spreadsheetDrawing">
      <xdr:col>85</xdr:col>
      <xdr:colOff>126365</xdr:colOff>
      <xdr:row>42</xdr:row>
      <xdr:rowOff>25400</xdr:rowOff>
    </xdr:to>
    <xdr:cxnSp macro="">
      <xdr:nvCxnSpPr>
        <xdr:cNvPr id="388" name="直線コネクタ 387"/>
        <xdr:cNvCxnSpPr/>
      </xdr:nvCxnSpPr>
      <xdr:spPr>
        <a:xfrm flipV="1">
          <a:off x="16318865" y="5660390"/>
          <a:ext cx="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29210</xdr:rowOff>
    </xdr:from>
    <xdr:ext cx="340360" cy="258445"/>
    <xdr:sp macro="" textlink="">
      <xdr:nvSpPr>
        <xdr:cNvPr id="389" name="【認定こども園・幼稚園・保育所】&#10;有形固定資産減価償却率最小値テキスト"/>
        <xdr:cNvSpPr txBox="1"/>
      </xdr:nvSpPr>
      <xdr:spPr>
        <a:xfrm>
          <a:off x="16357600" y="72301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25400</xdr:rowOff>
    </xdr:from>
    <xdr:to xmlns:xdr="http://schemas.openxmlformats.org/drawingml/2006/spreadsheetDrawing">
      <xdr:col>86</xdr:col>
      <xdr:colOff>25400</xdr:colOff>
      <xdr:row>42</xdr:row>
      <xdr:rowOff>25400</xdr:rowOff>
    </xdr:to>
    <xdr:cxnSp macro="">
      <xdr:nvCxnSpPr>
        <xdr:cNvPr id="390" name="直線コネクタ 389"/>
        <xdr:cNvCxnSpPr/>
      </xdr:nvCxnSpPr>
      <xdr:spPr>
        <a:xfrm>
          <a:off x="16230600" y="722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120650</xdr:rowOff>
    </xdr:from>
    <xdr:ext cx="469900" cy="258445"/>
    <xdr:sp macro="" textlink="">
      <xdr:nvSpPr>
        <xdr:cNvPr id="391" name="【認定こども園・幼稚園・保育所】&#10;有形固定資産減価償却率最大値テキスト"/>
        <xdr:cNvSpPr txBox="1"/>
      </xdr:nvSpPr>
      <xdr:spPr>
        <a:xfrm>
          <a:off x="16357600" y="543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2540</xdr:rowOff>
    </xdr:from>
    <xdr:to xmlns:xdr="http://schemas.openxmlformats.org/drawingml/2006/spreadsheetDrawing">
      <xdr:col>86</xdr:col>
      <xdr:colOff>25400</xdr:colOff>
      <xdr:row>33</xdr:row>
      <xdr:rowOff>2540</xdr:rowOff>
    </xdr:to>
    <xdr:cxnSp macro="">
      <xdr:nvCxnSpPr>
        <xdr:cNvPr id="392" name="直線コネクタ 391"/>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161925</xdr:rowOff>
    </xdr:from>
    <xdr:ext cx="405130" cy="259080"/>
    <xdr:sp macro="" textlink="">
      <xdr:nvSpPr>
        <xdr:cNvPr id="393" name="【認定こども園・幼稚園・保育所】&#10;有形固定資産減価償却率平均値テキスト"/>
        <xdr:cNvSpPr txBox="1"/>
      </xdr:nvSpPr>
      <xdr:spPr>
        <a:xfrm>
          <a:off x="16357600" y="63341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12065</xdr:rowOff>
    </xdr:from>
    <xdr:to xmlns:xdr="http://schemas.openxmlformats.org/drawingml/2006/spreadsheetDrawing">
      <xdr:col>85</xdr:col>
      <xdr:colOff>177800</xdr:colOff>
      <xdr:row>37</xdr:row>
      <xdr:rowOff>113665</xdr:rowOff>
    </xdr:to>
    <xdr:sp macro="" textlink="">
      <xdr:nvSpPr>
        <xdr:cNvPr id="394" name="フローチャート: 判断 393"/>
        <xdr:cNvSpPr/>
      </xdr:nvSpPr>
      <xdr:spPr>
        <a:xfrm>
          <a:off x="16268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7620</xdr:rowOff>
    </xdr:from>
    <xdr:to xmlns:xdr="http://schemas.openxmlformats.org/drawingml/2006/spreadsheetDrawing">
      <xdr:col>81</xdr:col>
      <xdr:colOff>101600</xdr:colOff>
      <xdr:row>37</xdr:row>
      <xdr:rowOff>109220</xdr:rowOff>
    </xdr:to>
    <xdr:sp macro="" textlink="">
      <xdr:nvSpPr>
        <xdr:cNvPr id="395" name="フローチャート: 判断 394"/>
        <xdr:cNvSpPr/>
      </xdr:nvSpPr>
      <xdr:spPr>
        <a:xfrm>
          <a:off x="15430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132080</xdr:rowOff>
    </xdr:from>
    <xdr:to xmlns:xdr="http://schemas.openxmlformats.org/drawingml/2006/spreadsheetDrawing">
      <xdr:col>76</xdr:col>
      <xdr:colOff>165100</xdr:colOff>
      <xdr:row>37</xdr:row>
      <xdr:rowOff>61595</xdr:rowOff>
    </xdr:to>
    <xdr:sp macro="" textlink="">
      <xdr:nvSpPr>
        <xdr:cNvPr id="396" name="フローチャート: 判断 395"/>
        <xdr:cNvSpPr/>
      </xdr:nvSpPr>
      <xdr:spPr>
        <a:xfrm>
          <a:off x="14541500"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159385</xdr:rowOff>
    </xdr:from>
    <xdr:to xmlns:xdr="http://schemas.openxmlformats.org/drawingml/2006/spreadsheetDrawing">
      <xdr:col>72</xdr:col>
      <xdr:colOff>38100</xdr:colOff>
      <xdr:row>37</xdr:row>
      <xdr:rowOff>89535</xdr:rowOff>
    </xdr:to>
    <xdr:sp macro="" textlink="">
      <xdr:nvSpPr>
        <xdr:cNvPr id="397" name="フローチャート: 判断 396"/>
        <xdr:cNvSpPr/>
      </xdr:nvSpPr>
      <xdr:spPr>
        <a:xfrm>
          <a:off x="13652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98" name="テキスト ボックス 39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99" name="テキスト ボックス 39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00" name="テキスト ボックス 39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01" name="テキスト ボックス 40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02" name="テキスト ボックス 40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139700</xdr:rowOff>
    </xdr:from>
    <xdr:to xmlns:xdr="http://schemas.openxmlformats.org/drawingml/2006/spreadsheetDrawing">
      <xdr:col>85</xdr:col>
      <xdr:colOff>177800</xdr:colOff>
      <xdr:row>37</xdr:row>
      <xdr:rowOff>69850</xdr:rowOff>
    </xdr:to>
    <xdr:sp macro="" textlink="">
      <xdr:nvSpPr>
        <xdr:cNvPr id="403" name="楕円 402"/>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162560</xdr:rowOff>
    </xdr:from>
    <xdr:ext cx="405130" cy="259080"/>
    <xdr:sp macro="" textlink="">
      <xdr:nvSpPr>
        <xdr:cNvPr id="404" name="【認定こども園・幼稚園・保育所】&#10;有形固定資産減価償却率該当値テキスト"/>
        <xdr:cNvSpPr txBox="1"/>
      </xdr:nvSpPr>
      <xdr:spPr>
        <a:xfrm>
          <a:off x="16357600" y="6163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17780</xdr:rowOff>
    </xdr:from>
    <xdr:to xmlns:xdr="http://schemas.openxmlformats.org/drawingml/2006/spreadsheetDrawing">
      <xdr:col>81</xdr:col>
      <xdr:colOff>101600</xdr:colOff>
      <xdr:row>37</xdr:row>
      <xdr:rowOff>118745</xdr:rowOff>
    </xdr:to>
    <xdr:sp macro="" textlink="">
      <xdr:nvSpPr>
        <xdr:cNvPr id="405" name="楕円 404"/>
        <xdr:cNvSpPr/>
      </xdr:nvSpPr>
      <xdr:spPr>
        <a:xfrm>
          <a:off x="154305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19050</xdr:rowOff>
    </xdr:from>
    <xdr:to xmlns:xdr="http://schemas.openxmlformats.org/drawingml/2006/spreadsheetDrawing">
      <xdr:col>85</xdr:col>
      <xdr:colOff>127000</xdr:colOff>
      <xdr:row>37</xdr:row>
      <xdr:rowOff>67945</xdr:rowOff>
    </xdr:to>
    <xdr:cxnSp macro="">
      <xdr:nvCxnSpPr>
        <xdr:cNvPr id="406" name="直線コネクタ 405"/>
        <xdr:cNvCxnSpPr/>
      </xdr:nvCxnSpPr>
      <xdr:spPr>
        <a:xfrm flipV="1">
          <a:off x="15481300" y="636270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66040</xdr:rowOff>
    </xdr:from>
    <xdr:to xmlns:xdr="http://schemas.openxmlformats.org/drawingml/2006/spreadsheetDrawing">
      <xdr:col>76</xdr:col>
      <xdr:colOff>165100</xdr:colOff>
      <xdr:row>37</xdr:row>
      <xdr:rowOff>167640</xdr:rowOff>
    </xdr:to>
    <xdr:sp macro="" textlink="">
      <xdr:nvSpPr>
        <xdr:cNvPr id="407" name="楕円 406"/>
        <xdr:cNvSpPr/>
      </xdr:nvSpPr>
      <xdr:spPr>
        <a:xfrm>
          <a:off x="14541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67945</xdr:rowOff>
    </xdr:from>
    <xdr:to xmlns:xdr="http://schemas.openxmlformats.org/drawingml/2006/spreadsheetDrawing">
      <xdr:col>81</xdr:col>
      <xdr:colOff>50800</xdr:colOff>
      <xdr:row>37</xdr:row>
      <xdr:rowOff>116840</xdr:rowOff>
    </xdr:to>
    <xdr:cxnSp macro="">
      <xdr:nvCxnSpPr>
        <xdr:cNvPr id="408" name="直線コネクタ 407"/>
        <xdr:cNvCxnSpPr/>
      </xdr:nvCxnSpPr>
      <xdr:spPr>
        <a:xfrm flipV="1">
          <a:off x="14592300" y="641159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114935</xdr:rowOff>
    </xdr:from>
    <xdr:to xmlns:xdr="http://schemas.openxmlformats.org/drawingml/2006/spreadsheetDrawing">
      <xdr:col>72</xdr:col>
      <xdr:colOff>38100</xdr:colOff>
      <xdr:row>38</xdr:row>
      <xdr:rowOff>45085</xdr:rowOff>
    </xdr:to>
    <xdr:sp macro="" textlink="">
      <xdr:nvSpPr>
        <xdr:cNvPr id="409" name="楕円 408"/>
        <xdr:cNvSpPr/>
      </xdr:nvSpPr>
      <xdr:spPr>
        <a:xfrm>
          <a:off x="13652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116840</xdr:rowOff>
    </xdr:from>
    <xdr:to xmlns:xdr="http://schemas.openxmlformats.org/drawingml/2006/spreadsheetDrawing">
      <xdr:col>76</xdr:col>
      <xdr:colOff>114300</xdr:colOff>
      <xdr:row>37</xdr:row>
      <xdr:rowOff>166370</xdr:rowOff>
    </xdr:to>
    <xdr:cxnSp macro="">
      <xdr:nvCxnSpPr>
        <xdr:cNvPr id="410" name="直線コネクタ 409"/>
        <xdr:cNvCxnSpPr/>
      </xdr:nvCxnSpPr>
      <xdr:spPr>
        <a:xfrm flipV="1">
          <a:off x="13703300" y="64604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125730</xdr:rowOff>
    </xdr:from>
    <xdr:ext cx="405130" cy="259080"/>
    <xdr:sp macro="" textlink="">
      <xdr:nvSpPr>
        <xdr:cNvPr id="411" name="n_1aveValue【認定こども園・幼稚園・保育所】&#10;有形固定資産減価償却率"/>
        <xdr:cNvSpPr txBox="1"/>
      </xdr:nvSpPr>
      <xdr:spPr>
        <a:xfrm>
          <a:off x="15266035" y="6126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78105</xdr:rowOff>
    </xdr:from>
    <xdr:ext cx="404495" cy="258445"/>
    <xdr:sp macro="" textlink="">
      <xdr:nvSpPr>
        <xdr:cNvPr id="412" name="n_2aveValue【認定こども園・幼稚園・保育所】&#10;有形固定資産減価償却率"/>
        <xdr:cNvSpPr txBox="1"/>
      </xdr:nvSpPr>
      <xdr:spPr>
        <a:xfrm>
          <a:off x="14389735" y="60788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106045</xdr:rowOff>
    </xdr:from>
    <xdr:ext cx="404495" cy="259080"/>
    <xdr:sp macro="" textlink="">
      <xdr:nvSpPr>
        <xdr:cNvPr id="413" name="n_3aveValue【認定こども園・幼稚園・保育所】&#10;有形固定資産減価償却率"/>
        <xdr:cNvSpPr txBox="1"/>
      </xdr:nvSpPr>
      <xdr:spPr>
        <a:xfrm>
          <a:off x="13500735" y="61067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37</xdr:row>
      <xdr:rowOff>109855</xdr:rowOff>
    </xdr:from>
    <xdr:ext cx="405130" cy="258445"/>
    <xdr:sp macro="" textlink="">
      <xdr:nvSpPr>
        <xdr:cNvPr id="414" name="n_1mainValue【認定こども園・幼稚園・保育所】&#10;有形固定資産減価償却率"/>
        <xdr:cNvSpPr txBox="1"/>
      </xdr:nvSpPr>
      <xdr:spPr>
        <a:xfrm>
          <a:off x="15266035" y="6453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158750</xdr:rowOff>
    </xdr:from>
    <xdr:ext cx="404495" cy="259080"/>
    <xdr:sp macro="" textlink="">
      <xdr:nvSpPr>
        <xdr:cNvPr id="415" name="n_2mainValue【認定こども園・幼稚園・保育所】&#10;有形固定資産減価償却率"/>
        <xdr:cNvSpPr txBox="1"/>
      </xdr:nvSpPr>
      <xdr:spPr>
        <a:xfrm>
          <a:off x="14389735" y="65024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36195</xdr:rowOff>
    </xdr:from>
    <xdr:ext cx="404495" cy="259080"/>
    <xdr:sp macro="" textlink="">
      <xdr:nvSpPr>
        <xdr:cNvPr id="416" name="n_3mainValue【認定こども園・幼稚園・保育所】&#10;有形固定資産減価償却率"/>
        <xdr:cNvSpPr txBox="1"/>
      </xdr:nvSpPr>
      <xdr:spPr>
        <a:xfrm>
          <a:off x="13500735" y="6551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25" name="テキスト ボックス 424"/>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26" name="直線コネクタ 42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27" name="直線コネクタ 426"/>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6725" cy="258445"/>
    <xdr:sp macro="" textlink="">
      <xdr:nvSpPr>
        <xdr:cNvPr id="428" name="テキスト ボックス 427"/>
        <xdr:cNvSpPr txBox="1"/>
      </xdr:nvSpPr>
      <xdr:spPr>
        <a:xfrm>
          <a:off x="17820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29" name="直線コネクタ 428"/>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6725" cy="259080"/>
    <xdr:sp macro="" textlink="">
      <xdr:nvSpPr>
        <xdr:cNvPr id="430" name="テキスト ボックス 429"/>
        <xdr:cNvSpPr txBox="1"/>
      </xdr:nvSpPr>
      <xdr:spPr>
        <a:xfrm>
          <a:off x="17820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31" name="直線コネクタ 430"/>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6725" cy="258445"/>
    <xdr:sp macro="" textlink="">
      <xdr:nvSpPr>
        <xdr:cNvPr id="432" name="テキスト ボックス 431"/>
        <xdr:cNvSpPr txBox="1"/>
      </xdr:nvSpPr>
      <xdr:spPr>
        <a:xfrm>
          <a:off x="17820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33" name="直線コネクタ 432"/>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6725" cy="258445"/>
    <xdr:sp macro="" textlink="">
      <xdr:nvSpPr>
        <xdr:cNvPr id="434" name="テキスト ボックス 433"/>
        <xdr:cNvSpPr txBox="1"/>
      </xdr:nvSpPr>
      <xdr:spPr>
        <a:xfrm>
          <a:off x="17820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35" name="直線コネクタ 434"/>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6725" cy="259080"/>
    <xdr:sp macro="" textlink="">
      <xdr:nvSpPr>
        <xdr:cNvPr id="436" name="テキスト ボックス 435"/>
        <xdr:cNvSpPr txBox="1"/>
      </xdr:nvSpPr>
      <xdr:spPr>
        <a:xfrm>
          <a:off x="17820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37" name="直線コネクタ 436"/>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6725" cy="258445"/>
    <xdr:sp macro="" textlink="">
      <xdr:nvSpPr>
        <xdr:cNvPr id="438" name="テキスト ボックス 437"/>
        <xdr:cNvSpPr txBox="1"/>
      </xdr:nvSpPr>
      <xdr:spPr>
        <a:xfrm>
          <a:off x="17820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39" name="直線コネクタ 43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40" name="テキスト ボックス 439"/>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168910</xdr:rowOff>
    </xdr:from>
    <xdr:to xmlns:xdr="http://schemas.openxmlformats.org/drawingml/2006/spreadsheetDrawing">
      <xdr:col>116</xdr:col>
      <xdr:colOff>62865</xdr:colOff>
      <xdr:row>41</xdr:row>
      <xdr:rowOff>162560</xdr:rowOff>
    </xdr:to>
    <xdr:cxnSp macro="">
      <xdr:nvCxnSpPr>
        <xdr:cNvPr id="442" name="直線コネクタ 441"/>
        <xdr:cNvCxnSpPr/>
      </xdr:nvCxnSpPr>
      <xdr:spPr>
        <a:xfrm flipV="1">
          <a:off x="22160865" y="565531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166370</xdr:rowOff>
    </xdr:from>
    <xdr:ext cx="469900" cy="258445"/>
    <xdr:sp macro="" textlink="">
      <xdr:nvSpPr>
        <xdr:cNvPr id="443" name="【認定こども園・幼稚園・保育所】&#10;一人当たり面積最小値テキスト"/>
        <xdr:cNvSpPr txBox="1"/>
      </xdr:nvSpPr>
      <xdr:spPr>
        <a:xfrm>
          <a:off x="22199600" y="7195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162560</xdr:rowOff>
    </xdr:from>
    <xdr:to xmlns:xdr="http://schemas.openxmlformats.org/drawingml/2006/spreadsheetDrawing">
      <xdr:col>116</xdr:col>
      <xdr:colOff>152400</xdr:colOff>
      <xdr:row>41</xdr:row>
      <xdr:rowOff>162560</xdr:rowOff>
    </xdr:to>
    <xdr:cxnSp macro="">
      <xdr:nvCxnSpPr>
        <xdr:cNvPr id="444" name="直線コネクタ 443"/>
        <xdr:cNvCxnSpPr/>
      </xdr:nvCxnSpPr>
      <xdr:spPr>
        <a:xfrm>
          <a:off x="22072600" y="719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115570</xdr:rowOff>
    </xdr:from>
    <xdr:ext cx="469900" cy="259080"/>
    <xdr:sp macro="" textlink="">
      <xdr:nvSpPr>
        <xdr:cNvPr id="445" name="【認定こども園・幼稚園・保育所】&#10;一人当たり面積最大値テキスト"/>
        <xdr:cNvSpPr txBox="1"/>
      </xdr:nvSpPr>
      <xdr:spPr>
        <a:xfrm>
          <a:off x="22199600" y="5430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168910</xdr:rowOff>
    </xdr:from>
    <xdr:to xmlns:xdr="http://schemas.openxmlformats.org/drawingml/2006/spreadsheetDrawing">
      <xdr:col>116</xdr:col>
      <xdr:colOff>152400</xdr:colOff>
      <xdr:row>32</xdr:row>
      <xdr:rowOff>168910</xdr:rowOff>
    </xdr:to>
    <xdr:cxnSp macro="">
      <xdr:nvCxnSpPr>
        <xdr:cNvPr id="446" name="直線コネクタ 445"/>
        <xdr:cNvCxnSpPr/>
      </xdr:nvCxnSpPr>
      <xdr:spPr>
        <a:xfrm>
          <a:off x="22072600" y="5655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134620</xdr:rowOff>
    </xdr:from>
    <xdr:ext cx="469900" cy="258445"/>
    <xdr:sp macro="" textlink="">
      <xdr:nvSpPr>
        <xdr:cNvPr id="447" name="【認定こども園・幼稚園・保育所】&#10;一人当たり面積平均値テキスト"/>
        <xdr:cNvSpPr txBox="1"/>
      </xdr:nvSpPr>
      <xdr:spPr>
        <a:xfrm>
          <a:off x="22199600" y="66497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111760</xdr:rowOff>
    </xdr:from>
    <xdr:to xmlns:xdr="http://schemas.openxmlformats.org/drawingml/2006/spreadsheetDrawing">
      <xdr:col>116</xdr:col>
      <xdr:colOff>114300</xdr:colOff>
      <xdr:row>40</xdr:row>
      <xdr:rowOff>41910</xdr:rowOff>
    </xdr:to>
    <xdr:sp macro="" textlink="">
      <xdr:nvSpPr>
        <xdr:cNvPr id="448" name="フローチャート: 判断 447"/>
        <xdr:cNvSpPr/>
      </xdr:nvSpPr>
      <xdr:spPr>
        <a:xfrm>
          <a:off x="221107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106680</xdr:rowOff>
    </xdr:from>
    <xdr:to xmlns:xdr="http://schemas.openxmlformats.org/drawingml/2006/spreadsheetDrawing">
      <xdr:col>112</xdr:col>
      <xdr:colOff>38100</xdr:colOff>
      <xdr:row>40</xdr:row>
      <xdr:rowOff>36830</xdr:rowOff>
    </xdr:to>
    <xdr:sp macro="" textlink="">
      <xdr:nvSpPr>
        <xdr:cNvPr id="449" name="フローチャート: 判断 448"/>
        <xdr:cNvSpPr/>
      </xdr:nvSpPr>
      <xdr:spPr>
        <a:xfrm>
          <a:off x="21272500" y="679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134620</xdr:rowOff>
    </xdr:from>
    <xdr:to xmlns:xdr="http://schemas.openxmlformats.org/drawingml/2006/spreadsheetDrawing">
      <xdr:col>107</xdr:col>
      <xdr:colOff>101600</xdr:colOff>
      <xdr:row>40</xdr:row>
      <xdr:rowOff>64770</xdr:rowOff>
    </xdr:to>
    <xdr:sp macro="" textlink="">
      <xdr:nvSpPr>
        <xdr:cNvPr id="450" name="フローチャート: 判断 449"/>
        <xdr:cNvSpPr/>
      </xdr:nvSpPr>
      <xdr:spPr>
        <a:xfrm>
          <a:off x="20383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145415</xdr:rowOff>
    </xdr:from>
    <xdr:to xmlns:xdr="http://schemas.openxmlformats.org/drawingml/2006/spreadsheetDrawing">
      <xdr:col>102</xdr:col>
      <xdr:colOff>165100</xdr:colOff>
      <xdr:row>40</xdr:row>
      <xdr:rowOff>75565</xdr:rowOff>
    </xdr:to>
    <xdr:sp macro="" textlink="">
      <xdr:nvSpPr>
        <xdr:cNvPr id="451" name="フローチャート: 判断 450"/>
        <xdr:cNvSpPr/>
      </xdr:nvSpPr>
      <xdr:spPr>
        <a:xfrm>
          <a:off x="19494500" y="683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52" name="テキスト ボックス 45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53" name="テキスト ボックス 45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54" name="テキスト ボックス 45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55" name="テキスト ボックス 45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56" name="テキスト ボックス 45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13335</xdr:rowOff>
    </xdr:from>
    <xdr:to xmlns:xdr="http://schemas.openxmlformats.org/drawingml/2006/spreadsheetDrawing">
      <xdr:col>116</xdr:col>
      <xdr:colOff>114300</xdr:colOff>
      <xdr:row>40</xdr:row>
      <xdr:rowOff>114935</xdr:rowOff>
    </xdr:to>
    <xdr:sp macro="" textlink="">
      <xdr:nvSpPr>
        <xdr:cNvPr id="457" name="楕円 456"/>
        <xdr:cNvSpPr/>
      </xdr:nvSpPr>
      <xdr:spPr>
        <a:xfrm>
          <a:off x="22110700" y="68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163195</xdr:rowOff>
    </xdr:from>
    <xdr:ext cx="469900" cy="259080"/>
    <xdr:sp macro="" textlink="">
      <xdr:nvSpPr>
        <xdr:cNvPr id="458" name="【認定こども園・幼稚園・保育所】&#10;一人当たり面積該当値テキスト"/>
        <xdr:cNvSpPr txBox="1"/>
      </xdr:nvSpPr>
      <xdr:spPr>
        <a:xfrm>
          <a:off x="22199600" y="6849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20955</xdr:rowOff>
    </xdr:from>
    <xdr:to xmlns:xdr="http://schemas.openxmlformats.org/drawingml/2006/spreadsheetDrawing">
      <xdr:col>112</xdr:col>
      <xdr:colOff>38100</xdr:colOff>
      <xdr:row>40</xdr:row>
      <xdr:rowOff>122555</xdr:rowOff>
    </xdr:to>
    <xdr:sp macro="" textlink="">
      <xdr:nvSpPr>
        <xdr:cNvPr id="459" name="楕円 458"/>
        <xdr:cNvSpPr/>
      </xdr:nvSpPr>
      <xdr:spPr>
        <a:xfrm>
          <a:off x="21272500" y="68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64135</xdr:rowOff>
    </xdr:from>
    <xdr:to xmlns:xdr="http://schemas.openxmlformats.org/drawingml/2006/spreadsheetDrawing">
      <xdr:col>116</xdr:col>
      <xdr:colOff>63500</xdr:colOff>
      <xdr:row>40</xdr:row>
      <xdr:rowOff>71755</xdr:rowOff>
    </xdr:to>
    <xdr:cxnSp macro="">
      <xdr:nvCxnSpPr>
        <xdr:cNvPr id="460" name="直線コネクタ 459"/>
        <xdr:cNvCxnSpPr/>
      </xdr:nvCxnSpPr>
      <xdr:spPr>
        <a:xfrm flipV="1">
          <a:off x="21323300" y="692213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27305</xdr:rowOff>
    </xdr:from>
    <xdr:to xmlns:xdr="http://schemas.openxmlformats.org/drawingml/2006/spreadsheetDrawing">
      <xdr:col>107</xdr:col>
      <xdr:colOff>101600</xdr:colOff>
      <xdr:row>40</xdr:row>
      <xdr:rowOff>128905</xdr:rowOff>
    </xdr:to>
    <xdr:sp macro="" textlink="">
      <xdr:nvSpPr>
        <xdr:cNvPr id="461" name="楕円 460"/>
        <xdr:cNvSpPr/>
      </xdr:nvSpPr>
      <xdr:spPr>
        <a:xfrm>
          <a:off x="20383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71755</xdr:rowOff>
    </xdr:from>
    <xdr:to xmlns:xdr="http://schemas.openxmlformats.org/drawingml/2006/spreadsheetDrawing">
      <xdr:col>111</xdr:col>
      <xdr:colOff>177800</xdr:colOff>
      <xdr:row>40</xdr:row>
      <xdr:rowOff>78105</xdr:rowOff>
    </xdr:to>
    <xdr:cxnSp macro="">
      <xdr:nvCxnSpPr>
        <xdr:cNvPr id="462" name="直線コネクタ 461"/>
        <xdr:cNvCxnSpPr/>
      </xdr:nvCxnSpPr>
      <xdr:spPr>
        <a:xfrm flipV="1">
          <a:off x="20434300" y="69297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33020</xdr:rowOff>
    </xdr:from>
    <xdr:to xmlns:xdr="http://schemas.openxmlformats.org/drawingml/2006/spreadsheetDrawing">
      <xdr:col>102</xdr:col>
      <xdr:colOff>165100</xdr:colOff>
      <xdr:row>40</xdr:row>
      <xdr:rowOff>134620</xdr:rowOff>
    </xdr:to>
    <xdr:sp macro="" textlink="">
      <xdr:nvSpPr>
        <xdr:cNvPr id="463" name="楕円 462"/>
        <xdr:cNvSpPr/>
      </xdr:nvSpPr>
      <xdr:spPr>
        <a:xfrm>
          <a:off x="19494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78105</xdr:rowOff>
    </xdr:from>
    <xdr:to xmlns:xdr="http://schemas.openxmlformats.org/drawingml/2006/spreadsheetDrawing">
      <xdr:col>107</xdr:col>
      <xdr:colOff>50800</xdr:colOff>
      <xdr:row>40</xdr:row>
      <xdr:rowOff>83820</xdr:rowOff>
    </xdr:to>
    <xdr:cxnSp macro="">
      <xdr:nvCxnSpPr>
        <xdr:cNvPr id="464" name="直線コネクタ 463"/>
        <xdr:cNvCxnSpPr/>
      </xdr:nvCxnSpPr>
      <xdr:spPr>
        <a:xfrm flipV="1">
          <a:off x="19545300" y="69361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53340</xdr:rowOff>
    </xdr:from>
    <xdr:ext cx="469900" cy="258445"/>
    <xdr:sp macro="" textlink="">
      <xdr:nvSpPr>
        <xdr:cNvPr id="465" name="n_1aveValue【認定こども園・幼稚園・保育所】&#10;一人当たり面積"/>
        <xdr:cNvSpPr txBox="1"/>
      </xdr:nvSpPr>
      <xdr:spPr>
        <a:xfrm>
          <a:off x="21075650" y="6568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81280</xdr:rowOff>
    </xdr:from>
    <xdr:ext cx="469265" cy="259080"/>
    <xdr:sp macro="" textlink="">
      <xdr:nvSpPr>
        <xdr:cNvPr id="466" name="n_2aveValue【認定こども園・幼稚園・保育所】&#10;一人当たり面積"/>
        <xdr:cNvSpPr txBox="1"/>
      </xdr:nvSpPr>
      <xdr:spPr>
        <a:xfrm>
          <a:off x="20199350" y="6596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92075</xdr:rowOff>
    </xdr:from>
    <xdr:ext cx="469265" cy="259080"/>
    <xdr:sp macro="" textlink="">
      <xdr:nvSpPr>
        <xdr:cNvPr id="467" name="n_3aveValue【認定こども園・幼稚園・保育所】&#10;一人当たり面積"/>
        <xdr:cNvSpPr txBox="1"/>
      </xdr:nvSpPr>
      <xdr:spPr>
        <a:xfrm>
          <a:off x="19310350" y="6607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113665</xdr:rowOff>
    </xdr:from>
    <xdr:ext cx="469900" cy="258445"/>
    <xdr:sp macro="" textlink="">
      <xdr:nvSpPr>
        <xdr:cNvPr id="468" name="n_1mainValue【認定こども園・幼稚園・保育所】&#10;一人当たり面積"/>
        <xdr:cNvSpPr txBox="1"/>
      </xdr:nvSpPr>
      <xdr:spPr>
        <a:xfrm>
          <a:off x="21075650" y="6971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120650</xdr:rowOff>
    </xdr:from>
    <xdr:ext cx="469265" cy="258445"/>
    <xdr:sp macro="" textlink="">
      <xdr:nvSpPr>
        <xdr:cNvPr id="469" name="n_2mainValue【認定こども園・幼稚園・保育所】&#10;一人当たり面積"/>
        <xdr:cNvSpPr txBox="1"/>
      </xdr:nvSpPr>
      <xdr:spPr>
        <a:xfrm>
          <a:off x="20199350" y="6978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125730</xdr:rowOff>
    </xdr:from>
    <xdr:ext cx="469265" cy="259080"/>
    <xdr:sp macro="" textlink="">
      <xdr:nvSpPr>
        <xdr:cNvPr id="470" name="n_3mainValue【認定こども園・幼稚園・保育所】&#10;一人当たり面積"/>
        <xdr:cNvSpPr txBox="1"/>
      </xdr:nvSpPr>
      <xdr:spPr>
        <a:xfrm>
          <a:off x="19310350" y="6983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79" name="テキスト ボックス 47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80" name="直線コネクタ 47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81" name="直線コネクタ 48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8455" cy="259080"/>
    <xdr:sp macro="" textlink="">
      <xdr:nvSpPr>
        <xdr:cNvPr id="482" name="テキスト ボックス 481"/>
        <xdr:cNvSpPr txBox="1"/>
      </xdr:nvSpPr>
      <xdr:spPr>
        <a:xfrm>
          <a:off x="12106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83" name="直線コネクタ 48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84" name="テキスト ボックス 48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85" name="直線コネクタ 48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486" name="テキスト ボックス 485"/>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87" name="直線コネクタ 48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88" name="テキスト ボックス 48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89" name="直線コネクタ 48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490" name="テキスト ボックス 489"/>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91" name="直線コネクタ 49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6725" cy="259080"/>
    <xdr:sp macro="" textlink="">
      <xdr:nvSpPr>
        <xdr:cNvPr id="492" name="テキスト ボックス 491"/>
        <xdr:cNvSpPr txBox="1"/>
      </xdr:nvSpPr>
      <xdr:spPr>
        <a:xfrm>
          <a:off x="11978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93" name="直線コネクタ 49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94" name="テキスト ボックス 493"/>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63</xdr:row>
      <xdr:rowOff>122555</xdr:rowOff>
    </xdr:to>
    <xdr:cxnSp macro="">
      <xdr:nvCxnSpPr>
        <xdr:cNvPr id="496" name="直線コネクタ 495"/>
        <xdr:cNvCxnSpPr/>
      </xdr:nvCxnSpPr>
      <xdr:spPr>
        <a:xfrm flipV="1">
          <a:off x="16318865" y="9470390"/>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126365</xdr:rowOff>
    </xdr:from>
    <xdr:ext cx="405130" cy="259080"/>
    <xdr:sp macro="" textlink="">
      <xdr:nvSpPr>
        <xdr:cNvPr id="497" name="【学校施設】&#10;有形固定資産減価償却率最小値テキスト"/>
        <xdr:cNvSpPr txBox="1"/>
      </xdr:nvSpPr>
      <xdr:spPr>
        <a:xfrm>
          <a:off x="16357600" y="10927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122555</xdr:rowOff>
    </xdr:from>
    <xdr:to xmlns:xdr="http://schemas.openxmlformats.org/drawingml/2006/spreadsheetDrawing">
      <xdr:col>86</xdr:col>
      <xdr:colOff>25400</xdr:colOff>
      <xdr:row>63</xdr:row>
      <xdr:rowOff>122555</xdr:rowOff>
    </xdr:to>
    <xdr:cxnSp macro="">
      <xdr:nvCxnSpPr>
        <xdr:cNvPr id="498" name="直線コネクタ 497"/>
        <xdr:cNvCxnSpPr/>
      </xdr:nvCxnSpPr>
      <xdr:spPr>
        <a:xfrm>
          <a:off x="16230600" y="1092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69900" cy="259080"/>
    <xdr:sp macro="" textlink="">
      <xdr:nvSpPr>
        <xdr:cNvPr id="499" name="【学校施設】&#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500" name="直線コネクタ 499"/>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9525</xdr:rowOff>
    </xdr:from>
    <xdr:ext cx="405130" cy="258445"/>
    <xdr:sp macro="" textlink="">
      <xdr:nvSpPr>
        <xdr:cNvPr id="501" name="【学校施設】&#10;有形固定資産減価償却率平均値テキスト"/>
        <xdr:cNvSpPr txBox="1"/>
      </xdr:nvSpPr>
      <xdr:spPr>
        <a:xfrm>
          <a:off x="16357600" y="99536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158115</xdr:rowOff>
    </xdr:from>
    <xdr:to xmlns:xdr="http://schemas.openxmlformats.org/drawingml/2006/spreadsheetDrawing">
      <xdr:col>85</xdr:col>
      <xdr:colOff>177800</xdr:colOff>
      <xdr:row>59</xdr:row>
      <xdr:rowOff>88265</xdr:rowOff>
    </xdr:to>
    <xdr:sp macro="" textlink="">
      <xdr:nvSpPr>
        <xdr:cNvPr id="502" name="フローチャート: 判断 501"/>
        <xdr:cNvSpPr/>
      </xdr:nvSpPr>
      <xdr:spPr>
        <a:xfrm>
          <a:off x="16268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163195</xdr:rowOff>
    </xdr:from>
    <xdr:to xmlns:xdr="http://schemas.openxmlformats.org/drawingml/2006/spreadsheetDrawing">
      <xdr:col>81</xdr:col>
      <xdr:colOff>101600</xdr:colOff>
      <xdr:row>59</xdr:row>
      <xdr:rowOff>93345</xdr:rowOff>
    </xdr:to>
    <xdr:sp macro="" textlink="">
      <xdr:nvSpPr>
        <xdr:cNvPr id="503" name="フローチャート: 判断 502"/>
        <xdr:cNvSpPr/>
      </xdr:nvSpPr>
      <xdr:spPr>
        <a:xfrm>
          <a:off x="15430500" y="101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8255</xdr:rowOff>
    </xdr:from>
    <xdr:to xmlns:xdr="http://schemas.openxmlformats.org/drawingml/2006/spreadsheetDrawing">
      <xdr:col>76</xdr:col>
      <xdr:colOff>165100</xdr:colOff>
      <xdr:row>59</xdr:row>
      <xdr:rowOff>109855</xdr:rowOff>
    </xdr:to>
    <xdr:sp macro="" textlink="">
      <xdr:nvSpPr>
        <xdr:cNvPr id="504" name="フローチャート: 判断 503"/>
        <xdr:cNvSpPr/>
      </xdr:nvSpPr>
      <xdr:spPr>
        <a:xfrm>
          <a:off x="14541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17780</xdr:rowOff>
    </xdr:from>
    <xdr:to xmlns:xdr="http://schemas.openxmlformats.org/drawingml/2006/spreadsheetDrawing">
      <xdr:col>72</xdr:col>
      <xdr:colOff>38100</xdr:colOff>
      <xdr:row>59</xdr:row>
      <xdr:rowOff>119380</xdr:rowOff>
    </xdr:to>
    <xdr:sp macro="" textlink="">
      <xdr:nvSpPr>
        <xdr:cNvPr id="505" name="フローチャート: 判断 504"/>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06" name="テキスト ボックス 50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07" name="テキスト ボックス 50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08" name="テキスト ボックス 50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09" name="テキスト ボックス 50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10" name="テキスト ボックス 50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104140</xdr:rowOff>
    </xdr:from>
    <xdr:to xmlns:xdr="http://schemas.openxmlformats.org/drawingml/2006/spreadsheetDrawing">
      <xdr:col>85</xdr:col>
      <xdr:colOff>177800</xdr:colOff>
      <xdr:row>63</xdr:row>
      <xdr:rowOff>34290</xdr:rowOff>
    </xdr:to>
    <xdr:sp macro="" textlink="">
      <xdr:nvSpPr>
        <xdr:cNvPr id="511" name="楕円 510"/>
        <xdr:cNvSpPr/>
      </xdr:nvSpPr>
      <xdr:spPr>
        <a:xfrm>
          <a:off x="16268700" y="107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82550</xdr:rowOff>
    </xdr:from>
    <xdr:ext cx="405130" cy="259080"/>
    <xdr:sp macro="" textlink="">
      <xdr:nvSpPr>
        <xdr:cNvPr id="512" name="【学校施設】&#10;有形固定資産減価償却率該当値テキスト"/>
        <xdr:cNvSpPr txBox="1"/>
      </xdr:nvSpPr>
      <xdr:spPr>
        <a:xfrm>
          <a:off x="16357600" y="10712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145415</xdr:rowOff>
    </xdr:from>
    <xdr:to xmlns:xdr="http://schemas.openxmlformats.org/drawingml/2006/spreadsheetDrawing">
      <xdr:col>81</xdr:col>
      <xdr:colOff>101600</xdr:colOff>
      <xdr:row>61</xdr:row>
      <xdr:rowOff>75565</xdr:rowOff>
    </xdr:to>
    <xdr:sp macro="" textlink="">
      <xdr:nvSpPr>
        <xdr:cNvPr id="513" name="楕円 512"/>
        <xdr:cNvSpPr/>
      </xdr:nvSpPr>
      <xdr:spPr>
        <a:xfrm>
          <a:off x="15430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24765</xdr:rowOff>
    </xdr:from>
    <xdr:to xmlns:xdr="http://schemas.openxmlformats.org/drawingml/2006/spreadsheetDrawing">
      <xdr:col>85</xdr:col>
      <xdr:colOff>127000</xdr:colOff>
      <xdr:row>62</xdr:row>
      <xdr:rowOff>154940</xdr:rowOff>
    </xdr:to>
    <xdr:cxnSp macro="">
      <xdr:nvCxnSpPr>
        <xdr:cNvPr id="514" name="直線コネクタ 513"/>
        <xdr:cNvCxnSpPr/>
      </xdr:nvCxnSpPr>
      <xdr:spPr>
        <a:xfrm>
          <a:off x="15481300" y="10483215"/>
          <a:ext cx="838200" cy="301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63</xdr:row>
      <xdr:rowOff>12700</xdr:rowOff>
    </xdr:from>
    <xdr:to xmlns:xdr="http://schemas.openxmlformats.org/drawingml/2006/spreadsheetDrawing">
      <xdr:col>76</xdr:col>
      <xdr:colOff>165100</xdr:colOff>
      <xdr:row>63</xdr:row>
      <xdr:rowOff>114300</xdr:rowOff>
    </xdr:to>
    <xdr:sp macro="" textlink="">
      <xdr:nvSpPr>
        <xdr:cNvPr id="515" name="楕円 514"/>
        <xdr:cNvSpPr/>
      </xdr:nvSpPr>
      <xdr:spPr>
        <a:xfrm>
          <a:off x="14541500" y="10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24765</xdr:rowOff>
    </xdr:from>
    <xdr:to xmlns:xdr="http://schemas.openxmlformats.org/drawingml/2006/spreadsheetDrawing">
      <xdr:col>81</xdr:col>
      <xdr:colOff>50800</xdr:colOff>
      <xdr:row>63</xdr:row>
      <xdr:rowOff>63500</xdr:rowOff>
    </xdr:to>
    <xdr:cxnSp macro="">
      <xdr:nvCxnSpPr>
        <xdr:cNvPr id="516" name="直線コネクタ 515"/>
        <xdr:cNvCxnSpPr/>
      </xdr:nvCxnSpPr>
      <xdr:spPr>
        <a:xfrm flipV="1">
          <a:off x="14592300" y="10483215"/>
          <a:ext cx="889000" cy="381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63</xdr:row>
      <xdr:rowOff>52070</xdr:rowOff>
    </xdr:from>
    <xdr:to xmlns:xdr="http://schemas.openxmlformats.org/drawingml/2006/spreadsheetDrawing">
      <xdr:col>72</xdr:col>
      <xdr:colOff>38100</xdr:colOff>
      <xdr:row>63</xdr:row>
      <xdr:rowOff>153670</xdr:rowOff>
    </xdr:to>
    <xdr:sp macro="" textlink="">
      <xdr:nvSpPr>
        <xdr:cNvPr id="517" name="楕円 516"/>
        <xdr:cNvSpPr/>
      </xdr:nvSpPr>
      <xdr:spPr>
        <a:xfrm>
          <a:off x="1365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63</xdr:row>
      <xdr:rowOff>63500</xdr:rowOff>
    </xdr:from>
    <xdr:to xmlns:xdr="http://schemas.openxmlformats.org/drawingml/2006/spreadsheetDrawing">
      <xdr:col>76</xdr:col>
      <xdr:colOff>114300</xdr:colOff>
      <xdr:row>63</xdr:row>
      <xdr:rowOff>102870</xdr:rowOff>
    </xdr:to>
    <xdr:cxnSp macro="">
      <xdr:nvCxnSpPr>
        <xdr:cNvPr id="518" name="直線コネクタ 517"/>
        <xdr:cNvCxnSpPr/>
      </xdr:nvCxnSpPr>
      <xdr:spPr>
        <a:xfrm flipV="1">
          <a:off x="13703300" y="1086485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109855</xdr:rowOff>
    </xdr:from>
    <xdr:ext cx="405130" cy="258445"/>
    <xdr:sp macro="" textlink="">
      <xdr:nvSpPr>
        <xdr:cNvPr id="519" name="n_1aveValue【学校施設】&#10;有形固定資産減価償却率"/>
        <xdr:cNvSpPr txBox="1"/>
      </xdr:nvSpPr>
      <xdr:spPr>
        <a:xfrm>
          <a:off x="15266035" y="9882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126365</xdr:rowOff>
    </xdr:from>
    <xdr:ext cx="404495" cy="259080"/>
    <xdr:sp macro="" textlink="">
      <xdr:nvSpPr>
        <xdr:cNvPr id="520" name="n_2aveValue【学校施設】&#10;有形固定資産減価償却率"/>
        <xdr:cNvSpPr txBox="1"/>
      </xdr:nvSpPr>
      <xdr:spPr>
        <a:xfrm>
          <a:off x="14389735" y="98990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135890</xdr:rowOff>
    </xdr:from>
    <xdr:ext cx="404495" cy="259080"/>
    <xdr:sp macro="" textlink="">
      <xdr:nvSpPr>
        <xdr:cNvPr id="521" name="n_3aveValue【学校施設】&#10;有形固定資産減価償却率"/>
        <xdr:cNvSpPr txBox="1"/>
      </xdr:nvSpPr>
      <xdr:spPr>
        <a:xfrm>
          <a:off x="13500735" y="9908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66675</xdr:rowOff>
    </xdr:from>
    <xdr:ext cx="405130" cy="258445"/>
    <xdr:sp macro="" textlink="">
      <xdr:nvSpPr>
        <xdr:cNvPr id="522" name="n_1mainValue【学校施設】&#10;有形固定資産減価償却率"/>
        <xdr:cNvSpPr txBox="1"/>
      </xdr:nvSpPr>
      <xdr:spPr>
        <a:xfrm>
          <a:off x="15266035" y="10525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105410</xdr:rowOff>
    </xdr:from>
    <xdr:ext cx="404495" cy="259080"/>
    <xdr:sp macro="" textlink="">
      <xdr:nvSpPr>
        <xdr:cNvPr id="523" name="n_2mainValue【学校施設】&#10;有形固定資産減価償却率"/>
        <xdr:cNvSpPr txBox="1"/>
      </xdr:nvSpPr>
      <xdr:spPr>
        <a:xfrm>
          <a:off x="14389735" y="10906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63</xdr:row>
      <xdr:rowOff>144780</xdr:rowOff>
    </xdr:from>
    <xdr:ext cx="404495" cy="258445"/>
    <xdr:sp macro="" textlink="">
      <xdr:nvSpPr>
        <xdr:cNvPr id="524" name="n_3mainValue【学校施設】&#10;有形固定資産減価償却率"/>
        <xdr:cNvSpPr txBox="1"/>
      </xdr:nvSpPr>
      <xdr:spPr>
        <a:xfrm>
          <a:off x="13500735" y="109461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33" name="テキスト ボックス 532"/>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34" name="直線コネクタ 53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35" name="直線コネクタ 534"/>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536" name="テキスト ボックス 535"/>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37" name="直線コネクタ 536"/>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62</xdr:row>
      <xdr:rowOff>4445</xdr:rowOff>
    </xdr:from>
    <xdr:ext cx="531495" cy="259080"/>
    <xdr:sp macro="" textlink="">
      <xdr:nvSpPr>
        <xdr:cNvPr id="538" name="テキスト ボックス 537"/>
        <xdr:cNvSpPr txBox="1"/>
      </xdr:nvSpPr>
      <xdr:spPr>
        <a:xfrm>
          <a:off x="17756505" y="1063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39" name="直線コネクタ 538"/>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20955</xdr:rowOff>
    </xdr:from>
    <xdr:ext cx="531495" cy="258445"/>
    <xdr:sp macro="" textlink="">
      <xdr:nvSpPr>
        <xdr:cNvPr id="540" name="テキスト ボックス 539"/>
        <xdr:cNvSpPr txBox="1"/>
      </xdr:nvSpPr>
      <xdr:spPr>
        <a:xfrm>
          <a:off x="17756505" y="103079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41" name="直線コネクタ 540"/>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58</xdr:row>
      <xdr:rowOff>37465</xdr:rowOff>
    </xdr:from>
    <xdr:ext cx="531495" cy="259080"/>
    <xdr:sp macro="" textlink="">
      <xdr:nvSpPr>
        <xdr:cNvPr id="542" name="テキスト ボックス 541"/>
        <xdr:cNvSpPr txBox="1"/>
      </xdr:nvSpPr>
      <xdr:spPr>
        <a:xfrm>
          <a:off x="17756505" y="9981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43" name="直線コネクタ 542"/>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53975</xdr:rowOff>
    </xdr:from>
    <xdr:ext cx="531495" cy="258445"/>
    <xdr:sp macro="" textlink="">
      <xdr:nvSpPr>
        <xdr:cNvPr id="544" name="テキスト ボックス 543"/>
        <xdr:cNvSpPr txBox="1"/>
      </xdr:nvSpPr>
      <xdr:spPr>
        <a:xfrm>
          <a:off x="17756505" y="965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45" name="直線コネクタ 544"/>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546" name="テキスト ボックス 545"/>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47" name="直線コネクタ 54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548" name="テキスト ボックス 547"/>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43815</xdr:rowOff>
    </xdr:from>
    <xdr:to xmlns:xdr="http://schemas.openxmlformats.org/drawingml/2006/spreadsheetDrawing">
      <xdr:col>116</xdr:col>
      <xdr:colOff>62865</xdr:colOff>
      <xdr:row>64</xdr:row>
      <xdr:rowOff>126365</xdr:rowOff>
    </xdr:to>
    <xdr:cxnSp macro="">
      <xdr:nvCxnSpPr>
        <xdr:cNvPr id="550" name="直線コネクタ 549"/>
        <xdr:cNvCxnSpPr/>
      </xdr:nvCxnSpPr>
      <xdr:spPr>
        <a:xfrm flipV="1">
          <a:off x="22160865" y="9645015"/>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130175</xdr:rowOff>
    </xdr:from>
    <xdr:ext cx="469900" cy="259080"/>
    <xdr:sp macro="" textlink="">
      <xdr:nvSpPr>
        <xdr:cNvPr id="551" name="【学校施設】&#10;一人当たり面積最小値テキスト"/>
        <xdr:cNvSpPr txBox="1"/>
      </xdr:nvSpPr>
      <xdr:spPr>
        <a:xfrm>
          <a:off x="22199600" y="11102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126365</xdr:rowOff>
    </xdr:from>
    <xdr:to xmlns:xdr="http://schemas.openxmlformats.org/drawingml/2006/spreadsheetDrawing">
      <xdr:col>116</xdr:col>
      <xdr:colOff>152400</xdr:colOff>
      <xdr:row>64</xdr:row>
      <xdr:rowOff>126365</xdr:rowOff>
    </xdr:to>
    <xdr:cxnSp macro="">
      <xdr:nvCxnSpPr>
        <xdr:cNvPr id="552" name="直線コネクタ 551"/>
        <xdr:cNvCxnSpPr/>
      </xdr:nvCxnSpPr>
      <xdr:spPr>
        <a:xfrm>
          <a:off x="22072600" y="11099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161925</xdr:rowOff>
    </xdr:from>
    <xdr:ext cx="534670" cy="259080"/>
    <xdr:sp macro="" textlink="">
      <xdr:nvSpPr>
        <xdr:cNvPr id="553" name="【学校施設】&#10;一人当たり面積最大値テキスト"/>
        <xdr:cNvSpPr txBox="1"/>
      </xdr:nvSpPr>
      <xdr:spPr>
        <a:xfrm>
          <a:off x="22199600" y="9420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43815</xdr:rowOff>
    </xdr:from>
    <xdr:to xmlns:xdr="http://schemas.openxmlformats.org/drawingml/2006/spreadsheetDrawing">
      <xdr:col>116</xdr:col>
      <xdr:colOff>152400</xdr:colOff>
      <xdr:row>56</xdr:row>
      <xdr:rowOff>43815</xdr:rowOff>
    </xdr:to>
    <xdr:cxnSp macro="">
      <xdr:nvCxnSpPr>
        <xdr:cNvPr id="554" name="直線コネクタ 553"/>
        <xdr:cNvCxnSpPr/>
      </xdr:nvCxnSpPr>
      <xdr:spPr>
        <a:xfrm>
          <a:off x="22072600" y="964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127000</xdr:rowOff>
    </xdr:from>
    <xdr:ext cx="469900" cy="259080"/>
    <xdr:sp macro="" textlink="">
      <xdr:nvSpPr>
        <xdr:cNvPr id="555" name="【学校施設】&#10;一人当たり面積平均値テキスト"/>
        <xdr:cNvSpPr txBox="1"/>
      </xdr:nvSpPr>
      <xdr:spPr>
        <a:xfrm>
          <a:off x="22199600" y="10756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104140</xdr:rowOff>
    </xdr:from>
    <xdr:to xmlns:xdr="http://schemas.openxmlformats.org/drawingml/2006/spreadsheetDrawing">
      <xdr:col>116</xdr:col>
      <xdr:colOff>114300</xdr:colOff>
      <xdr:row>64</xdr:row>
      <xdr:rowOff>34290</xdr:rowOff>
    </xdr:to>
    <xdr:sp macro="" textlink="">
      <xdr:nvSpPr>
        <xdr:cNvPr id="556" name="フローチャート: 判断 555"/>
        <xdr:cNvSpPr/>
      </xdr:nvSpPr>
      <xdr:spPr>
        <a:xfrm>
          <a:off x="22110700" y="1090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107950</xdr:rowOff>
    </xdr:from>
    <xdr:to xmlns:xdr="http://schemas.openxmlformats.org/drawingml/2006/spreadsheetDrawing">
      <xdr:col>112</xdr:col>
      <xdr:colOff>38100</xdr:colOff>
      <xdr:row>64</xdr:row>
      <xdr:rowOff>38100</xdr:rowOff>
    </xdr:to>
    <xdr:sp macro="" textlink="">
      <xdr:nvSpPr>
        <xdr:cNvPr id="557" name="フローチャート: 判断 556"/>
        <xdr:cNvSpPr/>
      </xdr:nvSpPr>
      <xdr:spPr>
        <a:xfrm>
          <a:off x="21272500" y="1090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113030</xdr:rowOff>
    </xdr:from>
    <xdr:to xmlns:xdr="http://schemas.openxmlformats.org/drawingml/2006/spreadsheetDrawing">
      <xdr:col>107</xdr:col>
      <xdr:colOff>101600</xdr:colOff>
      <xdr:row>64</xdr:row>
      <xdr:rowOff>43180</xdr:rowOff>
    </xdr:to>
    <xdr:sp macro="" textlink="">
      <xdr:nvSpPr>
        <xdr:cNvPr id="558" name="フローチャート: 判断 557"/>
        <xdr:cNvSpPr/>
      </xdr:nvSpPr>
      <xdr:spPr>
        <a:xfrm>
          <a:off x="20383500" y="1091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128270</xdr:rowOff>
    </xdr:from>
    <xdr:to xmlns:xdr="http://schemas.openxmlformats.org/drawingml/2006/spreadsheetDrawing">
      <xdr:col>102</xdr:col>
      <xdr:colOff>165100</xdr:colOff>
      <xdr:row>64</xdr:row>
      <xdr:rowOff>58420</xdr:rowOff>
    </xdr:to>
    <xdr:sp macro="" textlink="">
      <xdr:nvSpPr>
        <xdr:cNvPr id="559" name="フローチャート: 判断 558"/>
        <xdr:cNvSpPr/>
      </xdr:nvSpPr>
      <xdr:spPr>
        <a:xfrm>
          <a:off x="19494500" y="1092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60" name="テキスト ボックス 559"/>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61" name="テキスト ボックス 560"/>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62" name="テキスト ボックス 561"/>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63" name="テキスト ボックス 562"/>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64" name="テキスト ボックス 563"/>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64</xdr:row>
      <xdr:rowOff>10795</xdr:rowOff>
    </xdr:from>
    <xdr:to xmlns:xdr="http://schemas.openxmlformats.org/drawingml/2006/spreadsheetDrawing">
      <xdr:col>116</xdr:col>
      <xdr:colOff>114300</xdr:colOff>
      <xdr:row>64</xdr:row>
      <xdr:rowOff>112395</xdr:rowOff>
    </xdr:to>
    <xdr:sp macro="" textlink="">
      <xdr:nvSpPr>
        <xdr:cNvPr id="565" name="楕円 564"/>
        <xdr:cNvSpPr/>
      </xdr:nvSpPr>
      <xdr:spPr>
        <a:xfrm>
          <a:off x="22110700" y="1098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97790</xdr:rowOff>
    </xdr:from>
    <xdr:ext cx="469900" cy="258445"/>
    <xdr:sp macro="" textlink="">
      <xdr:nvSpPr>
        <xdr:cNvPr id="566" name="【学校施設】&#10;一人当たり面積該当値テキスト"/>
        <xdr:cNvSpPr txBox="1"/>
      </xdr:nvSpPr>
      <xdr:spPr>
        <a:xfrm>
          <a:off x="22199600" y="108991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152400</xdr:rowOff>
    </xdr:from>
    <xdr:to xmlns:xdr="http://schemas.openxmlformats.org/drawingml/2006/spreadsheetDrawing">
      <xdr:col>112</xdr:col>
      <xdr:colOff>38100</xdr:colOff>
      <xdr:row>64</xdr:row>
      <xdr:rowOff>82550</xdr:rowOff>
    </xdr:to>
    <xdr:sp macro="" textlink="">
      <xdr:nvSpPr>
        <xdr:cNvPr id="567" name="楕円 566"/>
        <xdr:cNvSpPr/>
      </xdr:nvSpPr>
      <xdr:spPr>
        <a:xfrm>
          <a:off x="21272500" y="1095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64</xdr:row>
      <xdr:rowOff>31750</xdr:rowOff>
    </xdr:from>
    <xdr:to xmlns:xdr="http://schemas.openxmlformats.org/drawingml/2006/spreadsheetDrawing">
      <xdr:col>116</xdr:col>
      <xdr:colOff>63500</xdr:colOff>
      <xdr:row>64</xdr:row>
      <xdr:rowOff>61595</xdr:rowOff>
    </xdr:to>
    <xdr:cxnSp macro="">
      <xdr:nvCxnSpPr>
        <xdr:cNvPr id="568" name="直線コネクタ 567"/>
        <xdr:cNvCxnSpPr/>
      </xdr:nvCxnSpPr>
      <xdr:spPr>
        <a:xfrm>
          <a:off x="21323300" y="1100455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64</xdr:row>
      <xdr:rowOff>13335</xdr:rowOff>
    </xdr:from>
    <xdr:to xmlns:xdr="http://schemas.openxmlformats.org/drawingml/2006/spreadsheetDrawing">
      <xdr:col>107</xdr:col>
      <xdr:colOff>101600</xdr:colOff>
      <xdr:row>64</xdr:row>
      <xdr:rowOff>114935</xdr:rowOff>
    </xdr:to>
    <xdr:sp macro="" textlink="">
      <xdr:nvSpPr>
        <xdr:cNvPr id="569" name="楕円 568"/>
        <xdr:cNvSpPr/>
      </xdr:nvSpPr>
      <xdr:spPr>
        <a:xfrm>
          <a:off x="20383500" y="1098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64</xdr:row>
      <xdr:rowOff>31750</xdr:rowOff>
    </xdr:from>
    <xdr:to xmlns:xdr="http://schemas.openxmlformats.org/drawingml/2006/spreadsheetDrawing">
      <xdr:col>111</xdr:col>
      <xdr:colOff>177800</xdr:colOff>
      <xdr:row>64</xdr:row>
      <xdr:rowOff>64135</xdr:rowOff>
    </xdr:to>
    <xdr:cxnSp macro="">
      <xdr:nvCxnSpPr>
        <xdr:cNvPr id="570" name="直線コネクタ 569"/>
        <xdr:cNvCxnSpPr/>
      </xdr:nvCxnSpPr>
      <xdr:spPr>
        <a:xfrm flipV="1">
          <a:off x="20434300" y="110045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64</xdr:row>
      <xdr:rowOff>14605</xdr:rowOff>
    </xdr:from>
    <xdr:to xmlns:xdr="http://schemas.openxmlformats.org/drawingml/2006/spreadsheetDrawing">
      <xdr:col>102</xdr:col>
      <xdr:colOff>165100</xdr:colOff>
      <xdr:row>64</xdr:row>
      <xdr:rowOff>116205</xdr:rowOff>
    </xdr:to>
    <xdr:sp macro="" textlink="">
      <xdr:nvSpPr>
        <xdr:cNvPr id="571" name="楕円 570"/>
        <xdr:cNvSpPr/>
      </xdr:nvSpPr>
      <xdr:spPr>
        <a:xfrm>
          <a:off x="19494500" y="1098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64</xdr:row>
      <xdr:rowOff>64135</xdr:rowOff>
    </xdr:from>
    <xdr:to xmlns:xdr="http://schemas.openxmlformats.org/drawingml/2006/spreadsheetDrawing">
      <xdr:col>107</xdr:col>
      <xdr:colOff>50800</xdr:colOff>
      <xdr:row>64</xdr:row>
      <xdr:rowOff>65405</xdr:rowOff>
    </xdr:to>
    <xdr:cxnSp macro="">
      <xdr:nvCxnSpPr>
        <xdr:cNvPr id="572" name="直線コネクタ 571"/>
        <xdr:cNvCxnSpPr/>
      </xdr:nvCxnSpPr>
      <xdr:spPr>
        <a:xfrm flipV="1">
          <a:off x="19545300" y="110369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54610</xdr:rowOff>
    </xdr:from>
    <xdr:ext cx="469900" cy="258445"/>
    <xdr:sp macro="" textlink="">
      <xdr:nvSpPr>
        <xdr:cNvPr id="573" name="n_1aveValue【学校施設】&#10;一人当たり面積"/>
        <xdr:cNvSpPr txBox="1"/>
      </xdr:nvSpPr>
      <xdr:spPr>
        <a:xfrm>
          <a:off x="21075650" y="10684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59690</xdr:rowOff>
    </xdr:from>
    <xdr:ext cx="469265" cy="259080"/>
    <xdr:sp macro="" textlink="">
      <xdr:nvSpPr>
        <xdr:cNvPr id="574" name="n_2aveValue【学校施設】&#10;一人当たり面積"/>
        <xdr:cNvSpPr txBox="1"/>
      </xdr:nvSpPr>
      <xdr:spPr>
        <a:xfrm>
          <a:off x="20199350" y="10689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74930</xdr:rowOff>
    </xdr:from>
    <xdr:ext cx="469265" cy="258445"/>
    <xdr:sp macro="" textlink="">
      <xdr:nvSpPr>
        <xdr:cNvPr id="575" name="n_3aveValue【学校施設】&#10;一人当たり面積"/>
        <xdr:cNvSpPr txBox="1"/>
      </xdr:nvSpPr>
      <xdr:spPr>
        <a:xfrm>
          <a:off x="19310350" y="10704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73660</xdr:rowOff>
    </xdr:from>
    <xdr:ext cx="469900" cy="259080"/>
    <xdr:sp macro="" textlink="">
      <xdr:nvSpPr>
        <xdr:cNvPr id="576" name="n_1mainValue【学校施設】&#10;一人当たり面積"/>
        <xdr:cNvSpPr txBox="1"/>
      </xdr:nvSpPr>
      <xdr:spPr>
        <a:xfrm>
          <a:off x="21075650" y="11046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106045</xdr:rowOff>
    </xdr:from>
    <xdr:ext cx="469265" cy="259080"/>
    <xdr:sp macro="" textlink="">
      <xdr:nvSpPr>
        <xdr:cNvPr id="577" name="n_2mainValue【学校施設】&#10;一人当たり面積"/>
        <xdr:cNvSpPr txBox="1"/>
      </xdr:nvSpPr>
      <xdr:spPr>
        <a:xfrm>
          <a:off x="20199350" y="11078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107315</xdr:rowOff>
    </xdr:from>
    <xdr:ext cx="469265" cy="259080"/>
    <xdr:sp macro="" textlink="">
      <xdr:nvSpPr>
        <xdr:cNvPr id="578" name="n_3mainValue【学校施設】&#10;一人当たり面積"/>
        <xdr:cNvSpPr txBox="1"/>
      </xdr:nvSpPr>
      <xdr:spPr>
        <a:xfrm>
          <a:off x="19310350" y="11080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03" name="テキスト ボックス 602"/>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04" name="直線コネクタ 60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05" name="直線コネクタ 60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8455" cy="258445"/>
    <xdr:sp macro="" textlink="">
      <xdr:nvSpPr>
        <xdr:cNvPr id="606" name="テキスト ボックス 605"/>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07" name="直線コネクタ 60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08" name="テキスト ボックス 60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09" name="直線コネクタ 60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10" name="テキスト ボックス 609"/>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11" name="直線コネクタ 61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12" name="テキスト ボックス 61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13" name="直線コネクタ 61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14" name="テキスト ボックス 61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15" name="直線コネクタ 61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725" cy="258445"/>
    <xdr:sp macro="" textlink="">
      <xdr:nvSpPr>
        <xdr:cNvPr id="616" name="テキスト ボックス 615"/>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17" name="直線コネクタ 61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618" name="テキスト ボックス 617"/>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19"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136525</xdr:rowOff>
    </xdr:to>
    <xdr:cxnSp macro="">
      <xdr:nvCxnSpPr>
        <xdr:cNvPr id="620" name="直線コネクタ 619"/>
        <xdr:cNvCxnSpPr/>
      </xdr:nvCxnSpPr>
      <xdr:spPr>
        <a:xfrm flipV="1">
          <a:off x="16318865" y="17090390"/>
          <a:ext cx="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140335</xdr:rowOff>
    </xdr:from>
    <xdr:ext cx="340360" cy="259080"/>
    <xdr:sp macro="" textlink="">
      <xdr:nvSpPr>
        <xdr:cNvPr id="621" name="【公民館】&#10;有形固定資産減価償却率最小値テキスト"/>
        <xdr:cNvSpPr txBox="1"/>
      </xdr:nvSpPr>
      <xdr:spPr>
        <a:xfrm>
          <a:off x="16357600" y="186569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136525</xdr:rowOff>
    </xdr:from>
    <xdr:to xmlns:xdr="http://schemas.openxmlformats.org/drawingml/2006/spreadsheetDrawing">
      <xdr:col>86</xdr:col>
      <xdr:colOff>25400</xdr:colOff>
      <xdr:row>108</xdr:row>
      <xdr:rowOff>136525</xdr:rowOff>
    </xdr:to>
    <xdr:cxnSp macro="">
      <xdr:nvCxnSpPr>
        <xdr:cNvPr id="622" name="直線コネクタ 621"/>
        <xdr:cNvCxnSpPr/>
      </xdr:nvCxnSpPr>
      <xdr:spPr>
        <a:xfrm>
          <a:off x="16230600" y="18653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8445"/>
    <xdr:sp macro="" textlink="">
      <xdr:nvSpPr>
        <xdr:cNvPr id="623" name="【公民館】&#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624" name="直線コネクタ 623"/>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120650</xdr:rowOff>
    </xdr:from>
    <xdr:ext cx="405130" cy="258445"/>
    <xdr:sp macro="" textlink="">
      <xdr:nvSpPr>
        <xdr:cNvPr id="625" name="【公民館】&#10;有形固定資産減価償却率平均値テキスト"/>
        <xdr:cNvSpPr txBox="1"/>
      </xdr:nvSpPr>
      <xdr:spPr>
        <a:xfrm>
          <a:off x="16357600" y="176085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141605</xdr:rowOff>
    </xdr:from>
    <xdr:to xmlns:xdr="http://schemas.openxmlformats.org/drawingml/2006/spreadsheetDrawing">
      <xdr:col>85</xdr:col>
      <xdr:colOff>177800</xdr:colOff>
      <xdr:row>103</xdr:row>
      <xdr:rowOff>71755</xdr:rowOff>
    </xdr:to>
    <xdr:sp macro="" textlink="">
      <xdr:nvSpPr>
        <xdr:cNvPr id="626" name="フローチャート: 判断 625"/>
        <xdr:cNvSpPr/>
      </xdr:nvSpPr>
      <xdr:spPr>
        <a:xfrm>
          <a:off x="1626870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7620</xdr:rowOff>
    </xdr:from>
    <xdr:to xmlns:xdr="http://schemas.openxmlformats.org/drawingml/2006/spreadsheetDrawing">
      <xdr:col>81</xdr:col>
      <xdr:colOff>101600</xdr:colOff>
      <xdr:row>103</xdr:row>
      <xdr:rowOff>109220</xdr:rowOff>
    </xdr:to>
    <xdr:sp macro="" textlink="">
      <xdr:nvSpPr>
        <xdr:cNvPr id="627" name="フローチャート: 判断 626"/>
        <xdr:cNvSpPr/>
      </xdr:nvSpPr>
      <xdr:spPr>
        <a:xfrm>
          <a:off x="15430500" y="1766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25400</xdr:rowOff>
    </xdr:from>
    <xdr:to xmlns:xdr="http://schemas.openxmlformats.org/drawingml/2006/spreadsheetDrawing">
      <xdr:col>76</xdr:col>
      <xdr:colOff>165100</xdr:colOff>
      <xdr:row>103</xdr:row>
      <xdr:rowOff>127000</xdr:rowOff>
    </xdr:to>
    <xdr:sp macro="" textlink="">
      <xdr:nvSpPr>
        <xdr:cNvPr id="628" name="フローチャート: 判断 627"/>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79375</xdr:rowOff>
    </xdr:from>
    <xdr:to xmlns:xdr="http://schemas.openxmlformats.org/drawingml/2006/spreadsheetDrawing">
      <xdr:col>72</xdr:col>
      <xdr:colOff>38100</xdr:colOff>
      <xdr:row>104</xdr:row>
      <xdr:rowOff>9525</xdr:rowOff>
    </xdr:to>
    <xdr:sp macro="" textlink="">
      <xdr:nvSpPr>
        <xdr:cNvPr id="629" name="フローチャート: 判断 628"/>
        <xdr:cNvSpPr/>
      </xdr:nvSpPr>
      <xdr:spPr>
        <a:xfrm>
          <a:off x="13652500" y="1773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30" name="テキスト ボックス 62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31" name="テキスト ボックス 63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32" name="テキスト ボックス 63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33" name="テキスト ボックス 63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34" name="テキスト ボックス 63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76200</xdr:rowOff>
    </xdr:from>
    <xdr:to xmlns:xdr="http://schemas.openxmlformats.org/drawingml/2006/spreadsheetDrawing">
      <xdr:col>85</xdr:col>
      <xdr:colOff>177800</xdr:colOff>
      <xdr:row>102</xdr:row>
      <xdr:rowOff>6350</xdr:rowOff>
    </xdr:to>
    <xdr:sp macro="" textlink="">
      <xdr:nvSpPr>
        <xdr:cNvPr id="635" name="楕円 634"/>
        <xdr:cNvSpPr/>
      </xdr:nvSpPr>
      <xdr:spPr>
        <a:xfrm>
          <a:off x="16268700" y="173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99060</xdr:rowOff>
    </xdr:from>
    <xdr:ext cx="405130" cy="258445"/>
    <xdr:sp macro="" textlink="">
      <xdr:nvSpPr>
        <xdr:cNvPr id="636" name="【公民館】&#10;有形固定資産減価償却率該当値テキスト"/>
        <xdr:cNvSpPr txBox="1"/>
      </xdr:nvSpPr>
      <xdr:spPr>
        <a:xfrm>
          <a:off x="16357600" y="172440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109220</xdr:rowOff>
    </xdr:from>
    <xdr:to xmlns:xdr="http://schemas.openxmlformats.org/drawingml/2006/spreadsheetDrawing">
      <xdr:col>81</xdr:col>
      <xdr:colOff>101600</xdr:colOff>
      <xdr:row>102</xdr:row>
      <xdr:rowOff>38735</xdr:rowOff>
    </xdr:to>
    <xdr:sp macro="" textlink="">
      <xdr:nvSpPr>
        <xdr:cNvPr id="637" name="楕円 636"/>
        <xdr:cNvSpPr/>
      </xdr:nvSpPr>
      <xdr:spPr>
        <a:xfrm>
          <a:off x="15430500" y="17425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127000</xdr:rowOff>
    </xdr:from>
    <xdr:to xmlns:xdr="http://schemas.openxmlformats.org/drawingml/2006/spreadsheetDrawing">
      <xdr:col>85</xdr:col>
      <xdr:colOff>127000</xdr:colOff>
      <xdr:row>101</xdr:row>
      <xdr:rowOff>159385</xdr:rowOff>
    </xdr:to>
    <xdr:cxnSp macro="">
      <xdr:nvCxnSpPr>
        <xdr:cNvPr id="638" name="直線コネクタ 637"/>
        <xdr:cNvCxnSpPr/>
      </xdr:nvCxnSpPr>
      <xdr:spPr>
        <a:xfrm flipV="1">
          <a:off x="15481300" y="1744345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143510</xdr:rowOff>
    </xdr:from>
    <xdr:to xmlns:xdr="http://schemas.openxmlformats.org/drawingml/2006/spreadsheetDrawing">
      <xdr:col>76</xdr:col>
      <xdr:colOff>165100</xdr:colOff>
      <xdr:row>102</xdr:row>
      <xdr:rowOff>73025</xdr:rowOff>
    </xdr:to>
    <xdr:sp macro="" textlink="">
      <xdr:nvSpPr>
        <xdr:cNvPr id="639" name="楕円 638"/>
        <xdr:cNvSpPr/>
      </xdr:nvSpPr>
      <xdr:spPr>
        <a:xfrm>
          <a:off x="14541500" y="1745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159385</xdr:rowOff>
    </xdr:from>
    <xdr:to xmlns:xdr="http://schemas.openxmlformats.org/drawingml/2006/spreadsheetDrawing">
      <xdr:col>81</xdr:col>
      <xdr:colOff>50800</xdr:colOff>
      <xdr:row>102</xdr:row>
      <xdr:rowOff>22225</xdr:rowOff>
    </xdr:to>
    <xdr:cxnSp macro="">
      <xdr:nvCxnSpPr>
        <xdr:cNvPr id="640" name="直線コネクタ 639"/>
        <xdr:cNvCxnSpPr/>
      </xdr:nvCxnSpPr>
      <xdr:spPr>
        <a:xfrm flipV="1">
          <a:off x="14592300" y="174758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4445</xdr:rowOff>
    </xdr:from>
    <xdr:to xmlns:xdr="http://schemas.openxmlformats.org/drawingml/2006/spreadsheetDrawing">
      <xdr:col>72</xdr:col>
      <xdr:colOff>38100</xdr:colOff>
      <xdr:row>102</xdr:row>
      <xdr:rowOff>106045</xdr:rowOff>
    </xdr:to>
    <xdr:sp macro="" textlink="">
      <xdr:nvSpPr>
        <xdr:cNvPr id="641" name="楕円 640"/>
        <xdr:cNvSpPr/>
      </xdr:nvSpPr>
      <xdr:spPr>
        <a:xfrm>
          <a:off x="136525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102</xdr:row>
      <xdr:rowOff>22225</xdr:rowOff>
    </xdr:from>
    <xdr:to xmlns:xdr="http://schemas.openxmlformats.org/drawingml/2006/spreadsheetDrawing">
      <xdr:col>76</xdr:col>
      <xdr:colOff>114300</xdr:colOff>
      <xdr:row>102</xdr:row>
      <xdr:rowOff>55245</xdr:rowOff>
    </xdr:to>
    <xdr:cxnSp macro="">
      <xdr:nvCxnSpPr>
        <xdr:cNvPr id="642" name="直線コネクタ 641"/>
        <xdr:cNvCxnSpPr/>
      </xdr:nvCxnSpPr>
      <xdr:spPr>
        <a:xfrm flipV="1">
          <a:off x="13703300" y="1751012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100330</xdr:rowOff>
    </xdr:from>
    <xdr:ext cx="405130" cy="258445"/>
    <xdr:sp macro="" textlink="">
      <xdr:nvSpPr>
        <xdr:cNvPr id="643" name="n_1aveValue【公民館】&#10;有形固定資産減価償却率"/>
        <xdr:cNvSpPr txBox="1"/>
      </xdr:nvSpPr>
      <xdr:spPr>
        <a:xfrm>
          <a:off x="15266035" y="177596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118110</xdr:rowOff>
    </xdr:from>
    <xdr:ext cx="404495" cy="259080"/>
    <xdr:sp macro="" textlink="">
      <xdr:nvSpPr>
        <xdr:cNvPr id="644" name="n_2aveValue【公民館】&#10;有形固定資産減価償却率"/>
        <xdr:cNvSpPr txBox="1"/>
      </xdr:nvSpPr>
      <xdr:spPr>
        <a:xfrm>
          <a:off x="14389735" y="17777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635</xdr:rowOff>
    </xdr:from>
    <xdr:ext cx="404495" cy="259080"/>
    <xdr:sp macro="" textlink="">
      <xdr:nvSpPr>
        <xdr:cNvPr id="645" name="n_3aveValue【公民館】&#10;有形固定資産減価償却率"/>
        <xdr:cNvSpPr txBox="1"/>
      </xdr:nvSpPr>
      <xdr:spPr>
        <a:xfrm>
          <a:off x="13500735" y="178314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55245</xdr:rowOff>
    </xdr:from>
    <xdr:ext cx="405130" cy="258445"/>
    <xdr:sp macro="" textlink="">
      <xdr:nvSpPr>
        <xdr:cNvPr id="646" name="n_1mainValue【公民館】&#10;有形固定資産減価償却率"/>
        <xdr:cNvSpPr txBox="1"/>
      </xdr:nvSpPr>
      <xdr:spPr>
        <a:xfrm>
          <a:off x="15266035" y="172002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89535</xdr:rowOff>
    </xdr:from>
    <xdr:ext cx="404495" cy="258445"/>
    <xdr:sp macro="" textlink="">
      <xdr:nvSpPr>
        <xdr:cNvPr id="647" name="n_2mainValue【公民館】&#10;有形固定資産減価償却率"/>
        <xdr:cNvSpPr txBox="1"/>
      </xdr:nvSpPr>
      <xdr:spPr>
        <a:xfrm>
          <a:off x="14389735" y="172345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122555</xdr:rowOff>
    </xdr:from>
    <xdr:ext cx="404495" cy="258445"/>
    <xdr:sp macro="" textlink="">
      <xdr:nvSpPr>
        <xdr:cNvPr id="648" name="n_3mainValue【公民館】&#10;有形固定資産減価償却率"/>
        <xdr:cNvSpPr txBox="1"/>
      </xdr:nvSpPr>
      <xdr:spPr>
        <a:xfrm>
          <a:off x="13500735" y="17267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57" name="テキスト ボックス 656"/>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58" name="直線コネクタ 65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59" name="直線コネクタ 65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660" name="テキスト ボックス 659"/>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61" name="直線コネクタ 66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62" name="テキスト ボックス 661"/>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63" name="直線コネクタ 66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103</xdr:row>
      <xdr:rowOff>105410</xdr:rowOff>
    </xdr:from>
    <xdr:ext cx="531495" cy="259080"/>
    <xdr:sp macro="" textlink="">
      <xdr:nvSpPr>
        <xdr:cNvPr id="664" name="テキスト ボックス 663"/>
        <xdr:cNvSpPr txBox="1"/>
      </xdr:nvSpPr>
      <xdr:spPr>
        <a:xfrm>
          <a:off x="17756505" y="177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65" name="直線コネクタ 66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101</xdr:row>
      <xdr:rowOff>67310</xdr:rowOff>
    </xdr:from>
    <xdr:ext cx="531495" cy="259080"/>
    <xdr:sp macro="" textlink="">
      <xdr:nvSpPr>
        <xdr:cNvPr id="666" name="テキスト ボックス 665"/>
        <xdr:cNvSpPr txBox="1"/>
      </xdr:nvSpPr>
      <xdr:spPr>
        <a:xfrm>
          <a:off x="17756505" y="1738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67" name="直線コネクタ 66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1495" cy="258445"/>
    <xdr:sp macro="" textlink="">
      <xdr:nvSpPr>
        <xdr:cNvPr id="668" name="テキスト ボックス 667"/>
        <xdr:cNvSpPr txBox="1"/>
      </xdr:nvSpPr>
      <xdr:spPr>
        <a:xfrm>
          <a:off x="17756505" y="1700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69" name="直線コネクタ 66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1495" cy="259080"/>
    <xdr:sp macro="" textlink="">
      <xdr:nvSpPr>
        <xdr:cNvPr id="670" name="テキスト ボックス 669"/>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68580</xdr:rowOff>
    </xdr:from>
    <xdr:to xmlns:xdr="http://schemas.openxmlformats.org/drawingml/2006/spreadsheetDrawing">
      <xdr:col>116</xdr:col>
      <xdr:colOff>62865</xdr:colOff>
      <xdr:row>108</xdr:row>
      <xdr:rowOff>150495</xdr:rowOff>
    </xdr:to>
    <xdr:cxnSp macro="">
      <xdr:nvCxnSpPr>
        <xdr:cNvPr id="672" name="直線コネクタ 671"/>
        <xdr:cNvCxnSpPr/>
      </xdr:nvCxnSpPr>
      <xdr:spPr>
        <a:xfrm flipV="1">
          <a:off x="22160865" y="17385030"/>
          <a:ext cx="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154940</xdr:rowOff>
    </xdr:from>
    <xdr:ext cx="469900" cy="258445"/>
    <xdr:sp macro="" textlink="">
      <xdr:nvSpPr>
        <xdr:cNvPr id="673" name="【公民館】&#10;一人当たり面積最小値テキスト"/>
        <xdr:cNvSpPr txBox="1"/>
      </xdr:nvSpPr>
      <xdr:spPr>
        <a:xfrm>
          <a:off x="22199600" y="1867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150495</xdr:rowOff>
    </xdr:from>
    <xdr:to xmlns:xdr="http://schemas.openxmlformats.org/drawingml/2006/spreadsheetDrawing">
      <xdr:col>116</xdr:col>
      <xdr:colOff>152400</xdr:colOff>
      <xdr:row>108</xdr:row>
      <xdr:rowOff>150495</xdr:rowOff>
    </xdr:to>
    <xdr:cxnSp macro="">
      <xdr:nvCxnSpPr>
        <xdr:cNvPr id="674" name="直線コネクタ 673"/>
        <xdr:cNvCxnSpPr/>
      </xdr:nvCxnSpPr>
      <xdr:spPr>
        <a:xfrm>
          <a:off x="22072600" y="1866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15240</xdr:rowOff>
    </xdr:from>
    <xdr:ext cx="534670" cy="259080"/>
    <xdr:sp macro="" textlink="">
      <xdr:nvSpPr>
        <xdr:cNvPr id="675" name="【公民館】&#10;一人当たり面積最大値テキスト"/>
        <xdr:cNvSpPr txBox="1"/>
      </xdr:nvSpPr>
      <xdr:spPr>
        <a:xfrm>
          <a:off x="22199600" y="17160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68580</xdr:rowOff>
    </xdr:from>
    <xdr:to xmlns:xdr="http://schemas.openxmlformats.org/drawingml/2006/spreadsheetDrawing">
      <xdr:col>116</xdr:col>
      <xdr:colOff>152400</xdr:colOff>
      <xdr:row>101</xdr:row>
      <xdr:rowOff>68580</xdr:rowOff>
    </xdr:to>
    <xdr:cxnSp macro="">
      <xdr:nvCxnSpPr>
        <xdr:cNvPr id="676" name="直線コネクタ 675"/>
        <xdr:cNvCxnSpPr/>
      </xdr:nvCxnSpPr>
      <xdr:spPr>
        <a:xfrm>
          <a:off x="22072600" y="1738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45720</xdr:rowOff>
    </xdr:from>
    <xdr:ext cx="469900" cy="259080"/>
    <xdr:sp macro="" textlink="">
      <xdr:nvSpPr>
        <xdr:cNvPr id="677" name="【公民館】&#10;一人当たり面積平均値テキスト"/>
        <xdr:cNvSpPr txBox="1"/>
      </xdr:nvSpPr>
      <xdr:spPr>
        <a:xfrm>
          <a:off x="22199600" y="183908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22860</xdr:rowOff>
    </xdr:from>
    <xdr:to xmlns:xdr="http://schemas.openxmlformats.org/drawingml/2006/spreadsheetDrawing">
      <xdr:col>116</xdr:col>
      <xdr:colOff>114300</xdr:colOff>
      <xdr:row>108</xdr:row>
      <xdr:rowOff>124460</xdr:rowOff>
    </xdr:to>
    <xdr:sp macro="" textlink="">
      <xdr:nvSpPr>
        <xdr:cNvPr id="678" name="フローチャート: 判断 677"/>
        <xdr:cNvSpPr/>
      </xdr:nvSpPr>
      <xdr:spPr>
        <a:xfrm>
          <a:off x="22110700" y="185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26035</xdr:rowOff>
    </xdr:from>
    <xdr:to xmlns:xdr="http://schemas.openxmlformats.org/drawingml/2006/spreadsheetDrawing">
      <xdr:col>112</xdr:col>
      <xdr:colOff>38100</xdr:colOff>
      <xdr:row>108</xdr:row>
      <xdr:rowOff>127635</xdr:rowOff>
    </xdr:to>
    <xdr:sp macro="" textlink="">
      <xdr:nvSpPr>
        <xdr:cNvPr id="679" name="フローチャート: 判断 678"/>
        <xdr:cNvSpPr/>
      </xdr:nvSpPr>
      <xdr:spPr>
        <a:xfrm>
          <a:off x="21272500" y="185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38100</xdr:rowOff>
    </xdr:from>
    <xdr:to xmlns:xdr="http://schemas.openxmlformats.org/drawingml/2006/spreadsheetDrawing">
      <xdr:col>107</xdr:col>
      <xdr:colOff>101600</xdr:colOff>
      <xdr:row>108</xdr:row>
      <xdr:rowOff>139700</xdr:rowOff>
    </xdr:to>
    <xdr:sp macro="" textlink="">
      <xdr:nvSpPr>
        <xdr:cNvPr id="680" name="フローチャート: 判断 679"/>
        <xdr:cNvSpPr/>
      </xdr:nvSpPr>
      <xdr:spPr>
        <a:xfrm>
          <a:off x="20383500" y="185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52070</xdr:rowOff>
    </xdr:from>
    <xdr:to xmlns:xdr="http://schemas.openxmlformats.org/drawingml/2006/spreadsheetDrawing">
      <xdr:col>102</xdr:col>
      <xdr:colOff>165100</xdr:colOff>
      <xdr:row>108</xdr:row>
      <xdr:rowOff>153035</xdr:rowOff>
    </xdr:to>
    <xdr:sp macro="" textlink="">
      <xdr:nvSpPr>
        <xdr:cNvPr id="681" name="フローチャート: 判断 680"/>
        <xdr:cNvSpPr/>
      </xdr:nvSpPr>
      <xdr:spPr>
        <a:xfrm>
          <a:off x="19494500" y="18568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82" name="テキスト ボックス 68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83" name="テキスト ボックス 68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84" name="テキスト ボックス 68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85" name="テキスト ボックス 68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86" name="テキスト ボックス 68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86995</xdr:rowOff>
    </xdr:from>
    <xdr:to xmlns:xdr="http://schemas.openxmlformats.org/drawingml/2006/spreadsheetDrawing">
      <xdr:col>116</xdr:col>
      <xdr:colOff>114300</xdr:colOff>
      <xdr:row>109</xdr:row>
      <xdr:rowOff>17780</xdr:rowOff>
    </xdr:to>
    <xdr:sp macro="" textlink="">
      <xdr:nvSpPr>
        <xdr:cNvPr id="687" name="楕円 686"/>
        <xdr:cNvSpPr/>
      </xdr:nvSpPr>
      <xdr:spPr>
        <a:xfrm>
          <a:off x="22110700" y="18603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108</xdr:row>
      <xdr:rowOff>1905</xdr:rowOff>
    </xdr:from>
    <xdr:ext cx="469900" cy="259080"/>
    <xdr:sp macro="" textlink="">
      <xdr:nvSpPr>
        <xdr:cNvPr id="688" name="【公民館】&#10;一人当たり面積該当値テキスト"/>
        <xdr:cNvSpPr txBox="1"/>
      </xdr:nvSpPr>
      <xdr:spPr>
        <a:xfrm>
          <a:off x="22199600" y="18518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87630</xdr:rowOff>
    </xdr:from>
    <xdr:to xmlns:xdr="http://schemas.openxmlformats.org/drawingml/2006/spreadsheetDrawing">
      <xdr:col>112</xdr:col>
      <xdr:colOff>38100</xdr:colOff>
      <xdr:row>109</xdr:row>
      <xdr:rowOff>17780</xdr:rowOff>
    </xdr:to>
    <xdr:sp macro="" textlink="">
      <xdr:nvSpPr>
        <xdr:cNvPr id="689" name="楕円 688"/>
        <xdr:cNvSpPr/>
      </xdr:nvSpPr>
      <xdr:spPr>
        <a:xfrm>
          <a:off x="21272500" y="186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137795</xdr:rowOff>
    </xdr:from>
    <xdr:to xmlns:xdr="http://schemas.openxmlformats.org/drawingml/2006/spreadsheetDrawing">
      <xdr:col>116</xdr:col>
      <xdr:colOff>63500</xdr:colOff>
      <xdr:row>108</xdr:row>
      <xdr:rowOff>138430</xdr:rowOff>
    </xdr:to>
    <xdr:cxnSp macro="">
      <xdr:nvCxnSpPr>
        <xdr:cNvPr id="690" name="直線コネクタ 689"/>
        <xdr:cNvCxnSpPr/>
      </xdr:nvCxnSpPr>
      <xdr:spPr>
        <a:xfrm flipV="1">
          <a:off x="21323300" y="186543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87630</xdr:rowOff>
    </xdr:from>
    <xdr:to xmlns:xdr="http://schemas.openxmlformats.org/drawingml/2006/spreadsheetDrawing">
      <xdr:col>107</xdr:col>
      <xdr:colOff>101600</xdr:colOff>
      <xdr:row>109</xdr:row>
      <xdr:rowOff>17780</xdr:rowOff>
    </xdr:to>
    <xdr:sp macro="" textlink="">
      <xdr:nvSpPr>
        <xdr:cNvPr id="691" name="楕円 690"/>
        <xdr:cNvSpPr/>
      </xdr:nvSpPr>
      <xdr:spPr>
        <a:xfrm>
          <a:off x="20383500" y="186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138430</xdr:rowOff>
    </xdr:from>
    <xdr:to xmlns:xdr="http://schemas.openxmlformats.org/drawingml/2006/spreadsheetDrawing">
      <xdr:col>111</xdr:col>
      <xdr:colOff>177800</xdr:colOff>
      <xdr:row>108</xdr:row>
      <xdr:rowOff>138430</xdr:rowOff>
    </xdr:to>
    <xdr:cxnSp macro="">
      <xdr:nvCxnSpPr>
        <xdr:cNvPr id="692" name="直線コネクタ 691"/>
        <xdr:cNvCxnSpPr/>
      </xdr:nvCxnSpPr>
      <xdr:spPr>
        <a:xfrm flipV="1">
          <a:off x="20434300" y="18655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88265</xdr:rowOff>
    </xdr:from>
    <xdr:to xmlns:xdr="http://schemas.openxmlformats.org/drawingml/2006/spreadsheetDrawing">
      <xdr:col>102</xdr:col>
      <xdr:colOff>165100</xdr:colOff>
      <xdr:row>109</xdr:row>
      <xdr:rowOff>18415</xdr:rowOff>
    </xdr:to>
    <xdr:sp macro="" textlink="">
      <xdr:nvSpPr>
        <xdr:cNvPr id="693" name="楕円 692"/>
        <xdr:cNvSpPr/>
      </xdr:nvSpPr>
      <xdr:spPr>
        <a:xfrm>
          <a:off x="19494500" y="186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138430</xdr:rowOff>
    </xdr:from>
    <xdr:to xmlns:xdr="http://schemas.openxmlformats.org/drawingml/2006/spreadsheetDrawing">
      <xdr:col>107</xdr:col>
      <xdr:colOff>50800</xdr:colOff>
      <xdr:row>108</xdr:row>
      <xdr:rowOff>139065</xdr:rowOff>
    </xdr:to>
    <xdr:cxnSp macro="">
      <xdr:nvCxnSpPr>
        <xdr:cNvPr id="694" name="直線コネクタ 693"/>
        <xdr:cNvCxnSpPr/>
      </xdr:nvCxnSpPr>
      <xdr:spPr>
        <a:xfrm flipV="1">
          <a:off x="19545300" y="186550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144145</xdr:rowOff>
    </xdr:from>
    <xdr:ext cx="469900" cy="258445"/>
    <xdr:sp macro="" textlink="">
      <xdr:nvSpPr>
        <xdr:cNvPr id="695" name="n_1aveValue【公民館】&#10;一人当たり面積"/>
        <xdr:cNvSpPr txBox="1"/>
      </xdr:nvSpPr>
      <xdr:spPr>
        <a:xfrm>
          <a:off x="21075650" y="183178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156210</xdr:rowOff>
    </xdr:from>
    <xdr:ext cx="469265" cy="258445"/>
    <xdr:sp macro="" textlink="">
      <xdr:nvSpPr>
        <xdr:cNvPr id="696" name="n_2aveValue【公民館】&#10;一人当たり面積"/>
        <xdr:cNvSpPr txBox="1"/>
      </xdr:nvSpPr>
      <xdr:spPr>
        <a:xfrm>
          <a:off x="20199350" y="18329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169545</xdr:rowOff>
    </xdr:from>
    <xdr:ext cx="469265" cy="258445"/>
    <xdr:sp macro="" textlink="">
      <xdr:nvSpPr>
        <xdr:cNvPr id="697" name="n_3aveValue【公民館】&#10;一人当たり面積"/>
        <xdr:cNvSpPr txBox="1"/>
      </xdr:nvSpPr>
      <xdr:spPr>
        <a:xfrm>
          <a:off x="19310350" y="18343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109</xdr:row>
      <xdr:rowOff>8890</xdr:rowOff>
    </xdr:from>
    <xdr:ext cx="469900" cy="258445"/>
    <xdr:sp macro="" textlink="">
      <xdr:nvSpPr>
        <xdr:cNvPr id="698" name="n_1mainValue【公民館】&#10;一人当たり面積"/>
        <xdr:cNvSpPr txBox="1"/>
      </xdr:nvSpPr>
      <xdr:spPr>
        <a:xfrm>
          <a:off x="21075650" y="186969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109</xdr:row>
      <xdr:rowOff>8890</xdr:rowOff>
    </xdr:from>
    <xdr:ext cx="469265" cy="258445"/>
    <xdr:sp macro="" textlink="">
      <xdr:nvSpPr>
        <xdr:cNvPr id="699" name="n_2mainValue【公民館】&#10;一人当たり面積"/>
        <xdr:cNvSpPr txBox="1"/>
      </xdr:nvSpPr>
      <xdr:spPr>
        <a:xfrm>
          <a:off x="20199350" y="18696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109</xdr:row>
      <xdr:rowOff>9525</xdr:rowOff>
    </xdr:from>
    <xdr:ext cx="469265" cy="258445"/>
    <xdr:sp macro="" textlink="">
      <xdr:nvSpPr>
        <xdr:cNvPr id="700" name="n_3mainValue【公民館】&#10;一人当たり面積"/>
        <xdr:cNvSpPr txBox="1"/>
      </xdr:nvSpPr>
      <xdr:spPr>
        <a:xfrm>
          <a:off x="19310350" y="18697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124</xdr:row>
      <xdr:rowOff>18415</xdr:rowOff>
    </xdr:to>
    <xdr:sp macro="" textlink="" fLocksText="0">
      <xdr:nvSpPr>
        <xdr:cNvPr id="704" name="テキスト ボックス 703"/>
        <xdr:cNvSpPr txBox="1"/>
      </xdr:nvSpPr>
      <xdr:spPr>
        <a:xfrm>
          <a:off x="838200" y="19748500"/>
          <a:ext cx="22085300" cy="15297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aseline="0">
              <a:solidFill>
                <a:schemeClr val="dk1"/>
              </a:solidFill>
              <a:effectLst/>
              <a:latin typeface="ＭＳ Ｐゴシック"/>
              <a:ea typeface="ＭＳ Ｐゴシック"/>
              <a:cs typeface="+mn-cs"/>
            </a:rPr>
            <a:t>類似団体平均値と比較し、有形固定資産減価償却率が高くなっているのは</a:t>
          </a:r>
          <a:r>
            <a:rPr kumimoji="1" lang="ja-JP" altLang="en-US" sz="1300" baseline="0">
              <a:solidFill>
                <a:schemeClr val="dk1"/>
              </a:solidFill>
              <a:effectLst/>
              <a:latin typeface="ＭＳ Ｐゴシック"/>
              <a:ea typeface="ＭＳ Ｐゴシック"/>
              <a:cs typeface="+mn-cs"/>
            </a:rPr>
            <a:t>インフラ資産は</a:t>
          </a:r>
          <a:r>
            <a:rPr kumimoji="1" lang="ja-JP" altLang="ja-JP" sz="1300" baseline="0">
              <a:solidFill>
                <a:schemeClr val="dk1"/>
              </a:solidFill>
              <a:effectLst/>
              <a:latin typeface="ＭＳ Ｐゴシック"/>
              <a:ea typeface="ＭＳ Ｐゴシック"/>
              <a:cs typeface="+mn-cs"/>
            </a:rPr>
            <a:t>、</a:t>
          </a:r>
          <a:r>
            <a:rPr kumimoji="1" lang="ja-JP" altLang="en-US" sz="1300" baseline="0">
              <a:solidFill>
                <a:schemeClr val="dk1"/>
              </a:solidFill>
              <a:effectLst/>
              <a:latin typeface="ＭＳ Ｐゴシック"/>
              <a:ea typeface="ＭＳ Ｐゴシック"/>
              <a:cs typeface="+mn-cs"/>
            </a:rPr>
            <a:t>橋りょう・トンネル</a:t>
          </a:r>
          <a:r>
            <a:rPr kumimoji="1" lang="ja-JP" altLang="ja-JP" sz="1300" baseline="0">
              <a:solidFill>
                <a:schemeClr val="dk1"/>
              </a:solidFill>
              <a:effectLst/>
              <a:latin typeface="ＭＳ Ｐゴシック"/>
              <a:ea typeface="ＭＳ Ｐゴシック"/>
              <a:cs typeface="+mn-cs"/>
            </a:rPr>
            <a:t>である。</a:t>
          </a:r>
          <a:r>
            <a:rPr kumimoji="1" lang="ja-JP" altLang="en-US" sz="1300" baseline="0">
              <a:solidFill>
                <a:schemeClr val="dk1"/>
              </a:solidFill>
              <a:effectLst/>
              <a:latin typeface="ＭＳ Ｐゴシック"/>
              <a:ea typeface="ＭＳ Ｐゴシック"/>
              <a:cs typeface="+mn-cs"/>
            </a:rPr>
            <a:t>また、橋りょう・トンネルについて、類似団体と比較して住民一人当たりの資産額がやや高くなっている。これは、比較的今後管理する資産が多く、かつ、それらの資産の老朽化が進んでいることを意味する。今後、維持、更新を含めた管理体制を検討する必要がある。</a:t>
          </a:r>
          <a:endParaRPr kumimoji="1" lang="en-US" altLang="ja-JP" sz="1300" baseline="0">
            <a:solidFill>
              <a:schemeClr val="dk1"/>
            </a:solidFill>
            <a:effectLst/>
            <a:latin typeface="ＭＳ Ｐゴシック"/>
            <a:ea typeface="ＭＳ Ｐゴシック"/>
            <a:cs typeface="+mn-cs"/>
          </a:endParaRPr>
        </a:p>
        <a:p>
          <a:r>
            <a:rPr kumimoji="1" lang="ja-JP" altLang="en-US" sz="1300" baseline="0">
              <a:latin typeface="ＭＳ Ｐゴシック"/>
              <a:ea typeface="ＭＳ Ｐゴシック"/>
            </a:rPr>
            <a:t>事業用の資産については、公民館と認定こども園・幼稚園・保育園が類似団体と比較して有形固定資産減価償却費率が高い状態である。一方、どちらも住民一人当たりの面積が、類似団体と比較して半分以下の数値となっていることから、施設を削減することは望ましくないと考えられ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施設の新規建替えも含め、今後の更新を検討していく。</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また、学校施設は平成</a:t>
          </a:r>
          <a:r>
            <a:rPr kumimoji="1" lang="en-US" altLang="ja-JP" sz="1300" baseline="0">
              <a:latin typeface="ＭＳ Ｐゴシック"/>
              <a:ea typeface="ＭＳ Ｐゴシック"/>
            </a:rPr>
            <a:t>30</a:t>
          </a:r>
          <a:r>
            <a:rPr kumimoji="1" lang="ja-JP" altLang="en-US" sz="1300" baseline="0">
              <a:latin typeface="ＭＳ Ｐゴシック"/>
              <a:ea typeface="ＭＳ Ｐゴシック"/>
            </a:rPr>
            <a:t>年度に旧校舎の除却を行ったことににより、平成</a:t>
          </a:r>
          <a:r>
            <a:rPr kumimoji="1" lang="en-US" altLang="ja-JP" sz="1300" baseline="0">
              <a:latin typeface="ＭＳ Ｐゴシック"/>
              <a:ea typeface="ＭＳ Ｐゴシック"/>
            </a:rPr>
            <a:t>29</a:t>
          </a:r>
          <a:r>
            <a:rPr kumimoji="1" lang="ja-JP" altLang="en-US" sz="1300" baseline="0">
              <a:latin typeface="ＭＳ Ｐゴシック"/>
              <a:ea typeface="ＭＳ Ｐゴシック"/>
            </a:rPr>
            <a:t>年度と比較すると、固定資産減価償却率が</a:t>
          </a:r>
          <a:r>
            <a:rPr kumimoji="1" lang="en-US" altLang="ja-JP" sz="1300" baseline="0">
              <a:latin typeface="ＭＳ Ｐゴシック"/>
              <a:ea typeface="ＭＳ Ｐゴシック"/>
            </a:rPr>
            <a:t>19.5%</a:t>
          </a:r>
          <a:r>
            <a:rPr kumimoji="1" lang="ja-JP" altLang="en-US" sz="1300" baseline="0">
              <a:latin typeface="ＭＳ Ｐゴシック"/>
              <a:ea typeface="ＭＳ Ｐゴシック"/>
            </a:rPr>
            <a:t>低下した。</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その他の施設も、類似団体と比較して有形固定資産償却率が低い状態である。一方、いずれの施設も住民一人当たりの面積は、類似団体と比較して低いため、今後も適正管理に努めていく。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徳島県佐那河内村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2,362
2,355
42.28
3,244,620
3,044,766
83,029
1,508,707
1,272,002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56" name="テキスト ボックス 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7" name="直線コネクタ 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58" name="テキスト ボックス 57"/>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59" name="直線コネクタ 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60" name="テキスト ボックス 5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61" name="直線コネクタ 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62" name="テキスト ボックス 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3" name="直線コネクタ 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64" name="テキスト ボックス 63"/>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65" name="直線コネクタ 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66" name="テキスト ボックス 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67" name="直線コネクタ 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68" name="テキスト ボックス 67"/>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69" name="直線コネクタ 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70" name="テキスト ボックス 69"/>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95250</xdr:rowOff>
    </xdr:from>
    <xdr:to xmlns:xdr="http://schemas.openxmlformats.org/drawingml/2006/spreadsheetDrawing">
      <xdr:col>24</xdr:col>
      <xdr:colOff>62865</xdr:colOff>
      <xdr:row>64</xdr:row>
      <xdr:rowOff>74930</xdr:rowOff>
    </xdr:to>
    <xdr:cxnSp macro="">
      <xdr:nvCxnSpPr>
        <xdr:cNvPr id="72" name="直線コネクタ 71"/>
        <xdr:cNvCxnSpPr/>
      </xdr:nvCxnSpPr>
      <xdr:spPr>
        <a:xfrm flipV="1">
          <a:off x="4634865" y="9525000"/>
          <a:ext cx="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78105</xdr:rowOff>
    </xdr:from>
    <xdr:ext cx="405130" cy="258445"/>
    <xdr:sp macro="" textlink="">
      <xdr:nvSpPr>
        <xdr:cNvPr id="73" name="【体育館・プール】&#10;有形固定資産減価償却率最小値テキスト"/>
        <xdr:cNvSpPr txBox="1"/>
      </xdr:nvSpPr>
      <xdr:spPr>
        <a:xfrm>
          <a:off x="4673600" y="110509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74930</xdr:rowOff>
    </xdr:from>
    <xdr:to xmlns:xdr="http://schemas.openxmlformats.org/drawingml/2006/spreadsheetDrawing">
      <xdr:col>24</xdr:col>
      <xdr:colOff>152400</xdr:colOff>
      <xdr:row>64</xdr:row>
      <xdr:rowOff>74930</xdr:rowOff>
    </xdr:to>
    <xdr:cxnSp macro="">
      <xdr:nvCxnSpPr>
        <xdr:cNvPr id="74" name="直線コネクタ 73"/>
        <xdr:cNvCxnSpPr/>
      </xdr:nvCxnSpPr>
      <xdr:spPr>
        <a:xfrm>
          <a:off x="4546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41910</xdr:rowOff>
    </xdr:from>
    <xdr:ext cx="469900" cy="258445"/>
    <xdr:sp macro="" textlink="">
      <xdr:nvSpPr>
        <xdr:cNvPr id="75" name="【体育館・プール】&#10;有形固定資産減価償却率最大値テキスト"/>
        <xdr:cNvSpPr txBox="1"/>
      </xdr:nvSpPr>
      <xdr:spPr>
        <a:xfrm>
          <a:off x="4673600" y="9300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95250</xdr:rowOff>
    </xdr:from>
    <xdr:to xmlns:xdr="http://schemas.openxmlformats.org/drawingml/2006/spreadsheetDrawing">
      <xdr:col>24</xdr:col>
      <xdr:colOff>152400</xdr:colOff>
      <xdr:row>55</xdr:row>
      <xdr:rowOff>95250</xdr:rowOff>
    </xdr:to>
    <xdr:cxnSp macro="">
      <xdr:nvCxnSpPr>
        <xdr:cNvPr id="76" name="直線コネクタ 75"/>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57</xdr:row>
      <xdr:rowOff>170180</xdr:rowOff>
    </xdr:from>
    <xdr:ext cx="405130" cy="259080"/>
    <xdr:sp macro="" textlink="">
      <xdr:nvSpPr>
        <xdr:cNvPr id="77" name="【体育館・プール】&#10;有形固定資産減価償却率平均値テキスト"/>
        <xdr:cNvSpPr txBox="1"/>
      </xdr:nvSpPr>
      <xdr:spPr>
        <a:xfrm>
          <a:off x="4673600" y="99428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147320</xdr:rowOff>
    </xdr:from>
    <xdr:to xmlns:xdr="http://schemas.openxmlformats.org/drawingml/2006/spreadsheetDrawing">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8255</xdr:rowOff>
    </xdr:from>
    <xdr:to xmlns:xdr="http://schemas.openxmlformats.org/drawingml/2006/spreadsheetDrawing">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57</xdr:row>
      <xdr:rowOff>126365</xdr:rowOff>
    </xdr:from>
    <xdr:ext cx="405130" cy="259080"/>
    <xdr:sp macro="" textlink="">
      <xdr:nvSpPr>
        <xdr:cNvPr id="80" name="n_1aveValue【体育館・プール】&#10;有形固定資産減価償却率"/>
        <xdr:cNvSpPr txBox="1"/>
      </xdr:nvSpPr>
      <xdr:spPr>
        <a:xfrm>
          <a:off x="3582035" y="9899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59</xdr:row>
      <xdr:rowOff>12065</xdr:rowOff>
    </xdr:from>
    <xdr:to xmlns:xdr="http://schemas.openxmlformats.org/drawingml/2006/spreadsheetDrawing">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57</xdr:row>
      <xdr:rowOff>130175</xdr:rowOff>
    </xdr:from>
    <xdr:ext cx="404495" cy="259080"/>
    <xdr:sp macro="" textlink="">
      <xdr:nvSpPr>
        <xdr:cNvPr id="82" name="n_2aveValue【体育館・プール】&#10;有形固定資産減価償却率"/>
        <xdr:cNvSpPr txBox="1"/>
      </xdr:nvSpPr>
      <xdr:spPr>
        <a:xfrm>
          <a:off x="2705735" y="99028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59</xdr:row>
      <xdr:rowOff>29210</xdr:rowOff>
    </xdr:from>
    <xdr:to xmlns:xdr="http://schemas.openxmlformats.org/drawingml/2006/spreadsheetDrawing">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57</xdr:row>
      <xdr:rowOff>147320</xdr:rowOff>
    </xdr:from>
    <xdr:ext cx="404495" cy="259080"/>
    <xdr:sp macro="" textlink="">
      <xdr:nvSpPr>
        <xdr:cNvPr id="84" name="n_3aveValue【体育館・プール】&#10;有形固定資産減価償却率"/>
        <xdr:cNvSpPr txBox="1"/>
      </xdr:nvSpPr>
      <xdr:spPr>
        <a:xfrm>
          <a:off x="1816735" y="9919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8445"/>
    <xdr:sp macro="" textlink="">
      <xdr:nvSpPr>
        <xdr:cNvPr id="85" name="テキスト ボックス 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86" name="テキスト ボックス 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87" name="テキスト ボックス 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88" name="テキスト ボックス 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89" name="テキスト ボックス 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59690</xdr:rowOff>
    </xdr:from>
    <xdr:to xmlns:xdr="http://schemas.openxmlformats.org/drawingml/2006/spreadsheetDrawing">
      <xdr:col>24</xdr:col>
      <xdr:colOff>114300</xdr:colOff>
      <xdr:row>59</xdr:row>
      <xdr:rowOff>161290</xdr:rowOff>
    </xdr:to>
    <xdr:sp macro="" textlink="">
      <xdr:nvSpPr>
        <xdr:cNvPr id="90" name="楕円 89"/>
        <xdr:cNvSpPr/>
      </xdr:nvSpPr>
      <xdr:spPr>
        <a:xfrm>
          <a:off x="4584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38100</xdr:rowOff>
    </xdr:from>
    <xdr:ext cx="405130" cy="259080"/>
    <xdr:sp macro="" textlink="">
      <xdr:nvSpPr>
        <xdr:cNvPr id="91" name="【体育館・プール】&#10;有形固定資産減価償却率該当値テキスト"/>
        <xdr:cNvSpPr txBox="1"/>
      </xdr:nvSpPr>
      <xdr:spPr>
        <a:xfrm>
          <a:off x="4673600" y="10153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109220</xdr:rowOff>
    </xdr:from>
    <xdr:to xmlns:xdr="http://schemas.openxmlformats.org/drawingml/2006/spreadsheetDrawing">
      <xdr:col>20</xdr:col>
      <xdr:colOff>38100</xdr:colOff>
      <xdr:row>60</xdr:row>
      <xdr:rowOff>39370</xdr:rowOff>
    </xdr:to>
    <xdr:sp macro="" textlink="">
      <xdr:nvSpPr>
        <xdr:cNvPr id="92" name="楕円 91"/>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110490</xdr:rowOff>
    </xdr:from>
    <xdr:to xmlns:xdr="http://schemas.openxmlformats.org/drawingml/2006/spreadsheetDrawing">
      <xdr:col>24</xdr:col>
      <xdr:colOff>63500</xdr:colOff>
      <xdr:row>59</xdr:row>
      <xdr:rowOff>160020</xdr:rowOff>
    </xdr:to>
    <xdr:cxnSp macro="">
      <xdr:nvCxnSpPr>
        <xdr:cNvPr id="93" name="直線コネクタ 92"/>
        <xdr:cNvCxnSpPr/>
      </xdr:nvCxnSpPr>
      <xdr:spPr>
        <a:xfrm flipV="1">
          <a:off x="3797300" y="1022604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160655</xdr:rowOff>
    </xdr:from>
    <xdr:to xmlns:xdr="http://schemas.openxmlformats.org/drawingml/2006/spreadsheetDrawing">
      <xdr:col>15</xdr:col>
      <xdr:colOff>101600</xdr:colOff>
      <xdr:row>60</xdr:row>
      <xdr:rowOff>90805</xdr:rowOff>
    </xdr:to>
    <xdr:sp macro="" textlink="">
      <xdr:nvSpPr>
        <xdr:cNvPr id="94" name="楕円 93"/>
        <xdr:cNvSpPr/>
      </xdr:nvSpPr>
      <xdr:spPr>
        <a:xfrm>
          <a:off x="2857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160020</xdr:rowOff>
    </xdr:from>
    <xdr:to xmlns:xdr="http://schemas.openxmlformats.org/drawingml/2006/spreadsheetDrawing">
      <xdr:col>19</xdr:col>
      <xdr:colOff>177800</xdr:colOff>
      <xdr:row>60</xdr:row>
      <xdr:rowOff>40640</xdr:rowOff>
    </xdr:to>
    <xdr:cxnSp macro="">
      <xdr:nvCxnSpPr>
        <xdr:cNvPr id="95" name="直線コネクタ 94"/>
        <xdr:cNvCxnSpPr/>
      </xdr:nvCxnSpPr>
      <xdr:spPr>
        <a:xfrm flipV="1">
          <a:off x="2908300" y="1027557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40640</xdr:rowOff>
    </xdr:from>
    <xdr:to xmlns:xdr="http://schemas.openxmlformats.org/drawingml/2006/spreadsheetDrawing">
      <xdr:col>10</xdr:col>
      <xdr:colOff>165100</xdr:colOff>
      <xdr:row>60</xdr:row>
      <xdr:rowOff>142240</xdr:rowOff>
    </xdr:to>
    <xdr:sp macro="" textlink="">
      <xdr:nvSpPr>
        <xdr:cNvPr id="96" name="楕円 95"/>
        <xdr:cNvSpPr/>
      </xdr:nvSpPr>
      <xdr:spPr>
        <a:xfrm>
          <a:off x="196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40640</xdr:rowOff>
    </xdr:from>
    <xdr:to xmlns:xdr="http://schemas.openxmlformats.org/drawingml/2006/spreadsheetDrawing">
      <xdr:col>15</xdr:col>
      <xdr:colOff>50800</xdr:colOff>
      <xdr:row>60</xdr:row>
      <xdr:rowOff>91440</xdr:rowOff>
    </xdr:to>
    <xdr:cxnSp macro="">
      <xdr:nvCxnSpPr>
        <xdr:cNvPr id="97" name="直線コネクタ 96"/>
        <xdr:cNvCxnSpPr/>
      </xdr:nvCxnSpPr>
      <xdr:spPr>
        <a:xfrm flipV="1">
          <a:off x="2019300" y="1032764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30480</xdr:rowOff>
    </xdr:from>
    <xdr:ext cx="405130" cy="258445"/>
    <xdr:sp macro="" textlink="">
      <xdr:nvSpPr>
        <xdr:cNvPr id="98" name="n_1mainValue【体育館・プール】&#10;有形固定資産減価償却率"/>
        <xdr:cNvSpPr txBox="1"/>
      </xdr:nvSpPr>
      <xdr:spPr>
        <a:xfrm>
          <a:off x="3582035" y="103174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81915</xdr:rowOff>
    </xdr:from>
    <xdr:ext cx="404495" cy="259080"/>
    <xdr:sp macro="" textlink="">
      <xdr:nvSpPr>
        <xdr:cNvPr id="99" name="n_2mainValue【体育館・プール】&#10;有形固定資産減価償却率"/>
        <xdr:cNvSpPr txBox="1"/>
      </xdr:nvSpPr>
      <xdr:spPr>
        <a:xfrm>
          <a:off x="2705735" y="103689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133350</xdr:rowOff>
    </xdr:from>
    <xdr:ext cx="404495" cy="258445"/>
    <xdr:sp macro="" textlink="">
      <xdr:nvSpPr>
        <xdr:cNvPr id="100" name="n_3mainValue【体育館・プール】&#10;有形固定資産減価償却率"/>
        <xdr:cNvSpPr txBox="1"/>
      </xdr:nvSpPr>
      <xdr:spPr>
        <a:xfrm>
          <a:off x="1816735" y="104203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09" name="テキスト ボックス 108"/>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0" name="直線コネクタ 10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11" name="直線コネクタ 110"/>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725" cy="259080"/>
    <xdr:sp macro="" textlink="">
      <xdr:nvSpPr>
        <xdr:cNvPr id="112" name="テキスト ボックス 111"/>
        <xdr:cNvSpPr txBox="1"/>
      </xdr:nvSpPr>
      <xdr:spPr>
        <a:xfrm>
          <a:off x="6136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13" name="直線コネクタ 112"/>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59080"/>
    <xdr:sp macro="" textlink="">
      <xdr:nvSpPr>
        <xdr:cNvPr id="114" name="テキスト ボックス 113"/>
        <xdr:cNvSpPr txBox="1"/>
      </xdr:nvSpPr>
      <xdr:spPr>
        <a:xfrm>
          <a:off x="6136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15" name="直線コネクタ 114"/>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725" cy="258445"/>
    <xdr:sp macro="" textlink="">
      <xdr:nvSpPr>
        <xdr:cNvPr id="116" name="テキスト ボックス 115"/>
        <xdr:cNvSpPr txBox="1"/>
      </xdr:nvSpPr>
      <xdr:spPr>
        <a:xfrm>
          <a:off x="6136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17" name="直線コネクタ 116"/>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725" cy="259080"/>
    <xdr:sp macro="" textlink="">
      <xdr:nvSpPr>
        <xdr:cNvPr id="118" name="テキスト ボックス 117"/>
        <xdr:cNvSpPr txBox="1"/>
      </xdr:nvSpPr>
      <xdr:spPr>
        <a:xfrm>
          <a:off x="6136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19" name="直線コネクタ 118"/>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725" cy="258445"/>
    <xdr:sp macro="" textlink="">
      <xdr:nvSpPr>
        <xdr:cNvPr id="120" name="テキスト ボックス 119"/>
        <xdr:cNvSpPr txBox="1"/>
      </xdr:nvSpPr>
      <xdr:spPr>
        <a:xfrm>
          <a:off x="6136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21" name="直線コネクタ 120"/>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69850</xdr:rowOff>
    </xdr:from>
    <xdr:ext cx="531495" cy="259080"/>
    <xdr:sp macro="" textlink="">
      <xdr:nvSpPr>
        <xdr:cNvPr id="122" name="テキスト ボックス 121"/>
        <xdr:cNvSpPr txBox="1"/>
      </xdr:nvSpPr>
      <xdr:spPr>
        <a:xfrm>
          <a:off x="6072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3" name="直線コネクタ 1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1495" cy="258445"/>
    <xdr:sp macro="" textlink="">
      <xdr:nvSpPr>
        <xdr:cNvPr id="124" name="テキスト ボックス 123"/>
        <xdr:cNvSpPr txBox="1"/>
      </xdr:nvSpPr>
      <xdr:spPr>
        <a:xfrm>
          <a:off x="6072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92075</xdr:rowOff>
    </xdr:from>
    <xdr:to xmlns:xdr="http://schemas.openxmlformats.org/drawingml/2006/spreadsheetDrawing">
      <xdr:col>54</xdr:col>
      <xdr:colOff>189865</xdr:colOff>
      <xdr:row>64</xdr:row>
      <xdr:rowOff>110490</xdr:rowOff>
    </xdr:to>
    <xdr:cxnSp macro="">
      <xdr:nvCxnSpPr>
        <xdr:cNvPr id="126" name="直線コネクタ 125"/>
        <xdr:cNvCxnSpPr/>
      </xdr:nvCxnSpPr>
      <xdr:spPr>
        <a:xfrm flipV="1">
          <a:off x="10476865" y="9521825"/>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114300</xdr:rowOff>
    </xdr:from>
    <xdr:ext cx="469900" cy="259080"/>
    <xdr:sp macro="" textlink="">
      <xdr:nvSpPr>
        <xdr:cNvPr id="127" name="【体育館・プール】&#10;一人当たり面積最小値テキスト"/>
        <xdr:cNvSpPr txBox="1"/>
      </xdr:nvSpPr>
      <xdr:spPr>
        <a:xfrm>
          <a:off x="10515600" y="11087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110490</xdr:rowOff>
    </xdr:from>
    <xdr:to xmlns:xdr="http://schemas.openxmlformats.org/drawingml/2006/spreadsheetDrawing">
      <xdr:col>55</xdr:col>
      <xdr:colOff>88900</xdr:colOff>
      <xdr:row>64</xdr:row>
      <xdr:rowOff>110490</xdr:rowOff>
    </xdr:to>
    <xdr:cxnSp macro="">
      <xdr:nvCxnSpPr>
        <xdr:cNvPr id="128" name="直線コネクタ 127"/>
        <xdr:cNvCxnSpPr/>
      </xdr:nvCxnSpPr>
      <xdr:spPr>
        <a:xfrm>
          <a:off x="10388600" y="1108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38735</xdr:rowOff>
    </xdr:from>
    <xdr:ext cx="469900" cy="259080"/>
    <xdr:sp macro="" textlink="">
      <xdr:nvSpPr>
        <xdr:cNvPr id="129" name="【体育館・プール】&#10;一人当たり面積最大値テキスト"/>
        <xdr:cNvSpPr txBox="1"/>
      </xdr:nvSpPr>
      <xdr:spPr>
        <a:xfrm>
          <a:off x="10515600" y="9297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92075</xdr:rowOff>
    </xdr:from>
    <xdr:to xmlns:xdr="http://schemas.openxmlformats.org/drawingml/2006/spreadsheetDrawing">
      <xdr:col>55</xdr:col>
      <xdr:colOff>88900</xdr:colOff>
      <xdr:row>55</xdr:row>
      <xdr:rowOff>92075</xdr:rowOff>
    </xdr:to>
    <xdr:cxnSp macro="">
      <xdr:nvCxnSpPr>
        <xdr:cNvPr id="130" name="直線コネクタ 129"/>
        <xdr:cNvCxnSpPr/>
      </xdr:nvCxnSpPr>
      <xdr:spPr>
        <a:xfrm>
          <a:off x="10388600" y="9521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105410</xdr:rowOff>
    </xdr:from>
    <xdr:ext cx="469900" cy="259080"/>
    <xdr:sp macro="" textlink="">
      <xdr:nvSpPr>
        <xdr:cNvPr id="131" name="【体育館・プール】&#10;一人当たり面積平均値テキスト"/>
        <xdr:cNvSpPr txBox="1"/>
      </xdr:nvSpPr>
      <xdr:spPr>
        <a:xfrm>
          <a:off x="10515600" y="10735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82550</xdr:rowOff>
    </xdr:from>
    <xdr:to xmlns:xdr="http://schemas.openxmlformats.org/drawingml/2006/spreadsheetDrawing">
      <xdr:col>55</xdr:col>
      <xdr:colOff>50800</xdr:colOff>
      <xdr:row>64</xdr:row>
      <xdr:rowOff>12700</xdr:rowOff>
    </xdr:to>
    <xdr:sp macro="" textlink="">
      <xdr:nvSpPr>
        <xdr:cNvPr id="132" name="フローチャート: 判断 131"/>
        <xdr:cNvSpPr/>
      </xdr:nvSpPr>
      <xdr:spPr>
        <a:xfrm>
          <a:off x="104267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80010</xdr:rowOff>
    </xdr:from>
    <xdr:to xmlns:xdr="http://schemas.openxmlformats.org/drawingml/2006/spreadsheetDrawing">
      <xdr:col>50</xdr:col>
      <xdr:colOff>165100</xdr:colOff>
      <xdr:row>64</xdr:row>
      <xdr:rowOff>10160</xdr:rowOff>
    </xdr:to>
    <xdr:sp macro="" textlink="">
      <xdr:nvSpPr>
        <xdr:cNvPr id="133" name="フローチャート: 判断 132"/>
        <xdr:cNvSpPr/>
      </xdr:nvSpPr>
      <xdr:spPr>
        <a:xfrm>
          <a:off x="9588500" y="1088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62</xdr:row>
      <xdr:rowOff>26670</xdr:rowOff>
    </xdr:from>
    <xdr:ext cx="469900" cy="259080"/>
    <xdr:sp macro="" textlink="">
      <xdr:nvSpPr>
        <xdr:cNvPr id="134" name="n_1aveValue【体育館・プール】&#10;一人当たり面積"/>
        <xdr:cNvSpPr txBox="1"/>
      </xdr:nvSpPr>
      <xdr:spPr>
        <a:xfrm>
          <a:off x="9391650" y="1065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63</xdr:row>
      <xdr:rowOff>75565</xdr:rowOff>
    </xdr:from>
    <xdr:to xmlns:xdr="http://schemas.openxmlformats.org/drawingml/2006/spreadsheetDrawing">
      <xdr:col>46</xdr:col>
      <xdr:colOff>38100</xdr:colOff>
      <xdr:row>64</xdr:row>
      <xdr:rowOff>6350</xdr:rowOff>
    </xdr:to>
    <xdr:sp macro="" textlink="">
      <xdr:nvSpPr>
        <xdr:cNvPr id="135" name="フローチャート: 判断 134"/>
        <xdr:cNvSpPr/>
      </xdr:nvSpPr>
      <xdr:spPr>
        <a:xfrm>
          <a:off x="86995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62</xdr:row>
      <xdr:rowOff>22225</xdr:rowOff>
    </xdr:from>
    <xdr:ext cx="469265" cy="258445"/>
    <xdr:sp macro="" textlink="">
      <xdr:nvSpPr>
        <xdr:cNvPr id="136" name="n_2aveValue【体育館・プール】&#10;一人当たり面積"/>
        <xdr:cNvSpPr txBox="1"/>
      </xdr:nvSpPr>
      <xdr:spPr>
        <a:xfrm>
          <a:off x="8515350" y="10652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63</xdr:row>
      <xdr:rowOff>104775</xdr:rowOff>
    </xdr:from>
    <xdr:to xmlns:xdr="http://schemas.openxmlformats.org/drawingml/2006/spreadsheetDrawing">
      <xdr:col>41</xdr:col>
      <xdr:colOff>101600</xdr:colOff>
      <xdr:row>64</xdr:row>
      <xdr:rowOff>34925</xdr:rowOff>
    </xdr:to>
    <xdr:sp macro="" textlink="">
      <xdr:nvSpPr>
        <xdr:cNvPr id="137" name="フローチャート: 判断 136"/>
        <xdr:cNvSpPr/>
      </xdr:nvSpPr>
      <xdr:spPr>
        <a:xfrm>
          <a:off x="781050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62</xdr:row>
      <xdr:rowOff>52070</xdr:rowOff>
    </xdr:from>
    <xdr:ext cx="469265" cy="258445"/>
    <xdr:sp macro="" textlink="">
      <xdr:nvSpPr>
        <xdr:cNvPr id="138" name="n_3aveValue【体育館・プール】&#10;一人当たり面積"/>
        <xdr:cNvSpPr txBox="1"/>
      </xdr:nvSpPr>
      <xdr:spPr>
        <a:xfrm>
          <a:off x="7626350" y="10681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8445"/>
    <xdr:sp macro="" textlink="">
      <xdr:nvSpPr>
        <xdr:cNvPr id="139" name="テキスト ボックス 138"/>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40" name="テキスト ボックス 139"/>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41" name="テキスト ボックス 140"/>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42" name="テキスト ボックス 141"/>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43" name="テキスト ボックス 142"/>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170815</xdr:rowOff>
    </xdr:from>
    <xdr:to xmlns:xdr="http://schemas.openxmlformats.org/drawingml/2006/spreadsheetDrawing">
      <xdr:col>55</xdr:col>
      <xdr:colOff>50800</xdr:colOff>
      <xdr:row>64</xdr:row>
      <xdr:rowOff>100965</xdr:rowOff>
    </xdr:to>
    <xdr:sp macro="" textlink="">
      <xdr:nvSpPr>
        <xdr:cNvPr id="144" name="楕円 143"/>
        <xdr:cNvSpPr/>
      </xdr:nvSpPr>
      <xdr:spPr>
        <a:xfrm>
          <a:off x="10426700" y="109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86360</xdr:rowOff>
    </xdr:from>
    <xdr:ext cx="469900" cy="258445"/>
    <xdr:sp macro="" textlink="">
      <xdr:nvSpPr>
        <xdr:cNvPr id="145" name="【体育館・プール】&#10;一人当たり面積該当値テキスト"/>
        <xdr:cNvSpPr txBox="1"/>
      </xdr:nvSpPr>
      <xdr:spPr>
        <a:xfrm>
          <a:off x="10515600" y="10887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1270</xdr:rowOff>
    </xdr:from>
    <xdr:to xmlns:xdr="http://schemas.openxmlformats.org/drawingml/2006/spreadsheetDrawing">
      <xdr:col>50</xdr:col>
      <xdr:colOff>165100</xdr:colOff>
      <xdr:row>64</xdr:row>
      <xdr:rowOff>102870</xdr:rowOff>
    </xdr:to>
    <xdr:sp macro="" textlink="">
      <xdr:nvSpPr>
        <xdr:cNvPr id="146" name="楕円 145"/>
        <xdr:cNvSpPr/>
      </xdr:nvSpPr>
      <xdr:spPr>
        <a:xfrm>
          <a:off x="9588500" y="1097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50165</xdr:rowOff>
    </xdr:from>
    <xdr:to xmlns:xdr="http://schemas.openxmlformats.org/drawingml/2006/spreadsheetDrawing">
      <xdr:col>55</xdr:col>
      <xdr:colOff>0</xdr:colOff>
      <xdr:row>64</xdr:row>
      <xdr:rowOff>52070</xdr:rowOff>
    </xdr:to>
    <xdr:cxnSp macro="">
      <xdr:nvCxnSpPr>
        <xdr:cNvPr id="147" name="直線コネクタ 146"/>
        <xdr:cNvCxnSpPr/>
      </xdr:nvCxnSpPr>
      <xdr:spPr>
        <a:xfrm flipV="1">
          <a:off x="9639300" y="110229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2540</xdr:rowOff>
    </xdr:from>
    <xdr:to xmlns:xdr="http://schemas.openxmlformats.org/drawingml/2006/spreadsheetDrawing">
      <xdr:col>46</xdr:col>
      <xdr:colOff>38100</xdr:colOff>
      <xdr:row>64</xdr:row>
      <xdr:rowOff>104140</xdr:rowOff>
    </xdr:to>
    <xdr:sp macro="" textlink="">
      <xdr:nvSpPr>
        <xdr:cNvPr id="148" name="楕円 147"/>
        <xdr:cNvSpPr/>
      </xdr:nvSpPr>
      <xdr:spPr>
        <a:xfrm>
          <a:off x="8699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52070</xdr:rowOff>
    </xdr:from>
    <xdr:to xmlns:xdr="http://schemas.openxmlformats.org/drawingml/2006/spreadsheetDrawing">
      <xdr:col>50</xdr:col>
      <xdr:colOff>114300</xdr:colOff>
      <xdr:row>64</xdr:row>
      <xdr:rowOff>53340</xdr:rowOff>
    </xdr:to>
    <xdr:cxnSp macro="">
      <xdr:nvCxnSpPr>
        <xdr:cNvPr id="149" name="直線コネクタ 148"/>
        <xdr:cNvCxnSpPr/>
      </xdr:nvCxnSpPr>
      <xdr:spPr>
        <a:xfrm flipV="1">
          <a:off x="8750300" y="110248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3810</xdr:rowOff>
    </xdr:from>
    <xdr:to xmlns:xdr="http://schemas.openxmlformats.org/drawingml/2006/spreadsheetDrawing">
      <xdr:col>41</xdr:col>
      <xdr:colOff>101600</xdr:colOff>
      <xdr:row>64</xdr:row>
      <xdr:rowOff>105410</xdr:rowOff>
    </xdr:to>
    <xdr:sp macro="" textlink="">
      <xdr:nvSpPr>
        <xdr:cNvPr id="150" name="楕円 149"/>
        <xdr:cNvSpPr/>
      </xdr:nvSpPr>
      <xdr:spPr>
        <a:xfrm>
          <a:off x="7810500" y="109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53340</xdr:rowOff>
    </xdr:from>
    <xdr:to xmlns:xdr="http://schemas.openxmlformats.org/drawingml/2006/spreadsheetDrawing">
      <xdr:col>45</xdr:col>
      <xdr:colOff>177800</xdr:colOff>
      <xdr:row>64</xdr:row>
      <xdr:rowOff>54610</xdr:rowOff>
    </xdr:to>
    <xdr:cxnSp macro="">
      <xdr:nvCxnSpPr>
        <xdr:cNvPr id="151" name="直線コネクタ 150"/>
        <xdr:cNvCxnSpPr/>
      </xdr:nvCxnSpPr>
      <xdr:spPr>
        <a:xfrm flipV="1">
          <a:off x="7861300" y="110261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64</xdr:row>
      <xdr:rowOff>93980</xdr:rowOff>
    </xdr:from>
    <xdr:ext cx="469900" cy="259080"/>
    <xdr:sp macro="" textlink="">
      <xdr:nvSpPr>
        <xdr:cNvPr id="152" name="n_1mainValue【体育館・プール】&#10;一人当たり面積"/>
        <xdr:cNvSpPr txBox="1"/>
      </xdr:nvSpPr>
      <xdr:spPr>
        <a:xfrm>
          <a:off x="9391650" y="11066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95250</xdr:rowOff>
    </xdr:from>
    <xdr:ext cx="469265" cy="259080"/>
    <xdr:sp macro="" textlink="">
      <xdr:nvSpPr>
        <xdr:cNvPr id="153" name="n_2mainValue【体育館・プール】&#10;一人当たり面積"/>
        <xdr:cNvSpPr txBox="1"/>
      </xdr:nvSpPr>
      <xdr:spPr>
        <a:xfrm>
          <a:off x="8515350" y="11068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96520</xdr:rowOff>
    </xdr:from>
    <xdr:ext cx="469265" cy="259080"/>
    <xdr:sp macro="" textlink="">
      <xdr:nvSpPr>
        <xdr:cNvPr id="154" name="n_3mainValue【体育館・プール】&#10;一人当たり面積"/>
        <xdr:cNvSpPr txBox="1"/>
      </xdr:nvSpPr>
      <xdr:spPr>
        <a:xfrm>
          <a:off x="7626350" y="11069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63" name="正方形/長方形 16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64" name="正方形/長方形 16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65" name="正方形/長方形 16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66" name="正方形/長方形 16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67" name="正方形/長方形 16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68" name="正方形/長方形 16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69" name="正方形/長方形 16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70" name="正方形/長方形 16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71" name="正方形/長方形 1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72" name="正方形/長方形 17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73" name="正方形/長方形 17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174" name="正方形/長方形 17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175" name="正方形/長方形 17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176" name="正方形/長方形 17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177" name="正方形/長方形 17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78" name="正方形/長方形 1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179" name="正方形/長方形 1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180" name="正方形/長方形 17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181" name="正方形/長方形 18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182" name="正方形/長方形 18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183" name="正方形/長方形 18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184" name="正方形/長方形 18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185" name="正方形/長方形 18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186" name="正方形/長方形 1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187" name="正方形/長方形 1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188" name="正方形/長方形 18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189" name="正方形/長方形 18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190" name="正方形/長方形 18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191" name="正方形/長方形 19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192" name="正方形/長方形 19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193" name="正方形/長方形 19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194" name="正方形/長方形 19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195" name="テキスト ボックス 194"/>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196" name="直線コネクタ 19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197" name="直線コネクタ 19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67310</xdr:rowOff>
    </xdr:from>
    <xdr:ext cx="338455" cy="259080"/>
    <xdr:sp macro="" textlink="">
      <xdr:nvSpPr>
        <xdr:cNvPr id="198" name="テキスト ボックス 197"/>
        <xdr:cNvSpPr txBox="1"/>
      </xdr:nvSpPr>
      <xdr:spPr>
        <a:xfrm>
          <a:off x="12106910" y="709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199" name="直線コネクタ 19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200" name="テキスト ボックス 199"/>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201" name="直線コネクタ 20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202" name="テキスト ボックス 20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203" name="直線コネクタ 20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204" name="テキスト ボックス 20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205" name="直線コネクタ 20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725" cy="258445"/>
    <xdr:sp macro="" textlink="">
      <xdr:nvSpPr>
        <xdr:cNvPr id="206" name="テキスト ボックス 205"/>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207" name="直線コネクタ 20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208" name="テキスト ボックス 207"/>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0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139700</xdr:rowOff>
    </xdr:from>
    <xdr:to xmlns:xdr="http://schemas.openxmlformats.org/drawingml/2006/spreadsheetDrawing">
      <xdr:col>85</xdr:col>
      <xdr:colOff>126365</xdr:colOff>
      <xdr:row>42</xdr:row>
      <xdr:rowOff>38100</xdr:rowOff>
    </xdr:to>
    <xdr:cxnSp macro="">
      <xdr:nvCxnSpPr>
        <xdr:cNvPr id="210" name="直線コネクタ 209"/>
        <xdr:cNvCxnSpPr/>
      </xdr:nvCxnSpPr>
      <xdr:spPr>
        <a:xfrm flipV="1">
          <a:off x="16318865" y="596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340360" cy="258445"/>
    <xdr:sp macro="" textlink="">
      <xdr:nvSpPr>
        <xdr:cNvPr id="211" name="【一般廃棄物処理施設】&#10;有形固定資産減価償却率最小値テキスト"/>
        <xdr:cNvSpPr txBox="1"/>
      </xdr:nvSpPr>
      <xdr:spPr>
        <a:xfrm>
          <a:off x="16357600" y="72428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212" name="直線コネクタ 211"/>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86360</xdr:rowOff>
    </xdr:from>
    <xdr:ext cx="469900" cy="258445"/>
    <xdr:sp macro="" textlink="">
      <xdr:nvSpPr>
        <xdr:cNvPr id="213" name="【一般廃棄物処理施設】&#10;有形固定資産減価償却率最大値テキスト"/>
        <xdr:cNvSpPr txBox="1"/>
      </xdr:nvSpPr>
      <xdr:spPr>
        <a:xfrm>
          <a:off x="16357600" y="5744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139700</xdr:rowOff>
    </xdr:from>
    <xdr:to xmlns:xdr="http://schemas.openxmlformats.org/drawingml/2006/spreadsheetDrawing">
      <xdr:col>86</xdr:col>
      <xdr:colOff>25400</xdr:colOff>
      <xdr:row>34</xdr:row>
      <xdr:rowOff>139700</xdr:rowOff>
    </xdr:to>
    <xdr:cxnSp macro="">
      <xdr:nvCxnSpPr>
        <xdr:cNvPr id="214" name="直線コネクタ 213"/>
        <xdr:cNvCxnSpPr/>
      </xdr:nvCxnSpPr>
      <xdr:spPr>
        <a:xfrm>
          <a:off x="162306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134620</xdr:rowOff>
    </xdr:from>
    <xdr:ext cx="405130" cy="258445"/>
    <xdr:sp macro="" textlink="">
      <xdr:nvSpPr>
        <xdr:cNvPr id="215" name="【一般廃棄物処理施設】&#10;有形固定資産減価償却率平均値テキスト"/>
        <xdr:cNvSpPr txBox="1"/>
      </xdr:nvSpPr>
      <xdr:spPr>
        <a:xfrm>
          <a:off x="16357600" y="64782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156210</xdr:rowOff>
    </xdr:from>
    <xdr:to xmlns:xdr="http://schemas.openxmlformats.org/drawingml/2006/spreadsheetDrawing">
      <xdr:col>85</xdr:col>
      <xdr:colOff>177800</xdr:colOff>
      <xdr:row>38</xdr:row>
      <xdr:rowOff>86360</xdr:rowOff>
    </xdr:to>
    <xdr:sp macro="" textlink="">
      <xdr:nvSpPr>
        <xdr:cNvPr id="216" name="フローチャート: 判断 215"/>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6350</xdr:rowOff>
    </xdr:from>
    <xdr:to xmlns:xdr="http://schemas.openxmlformats.org/drawingml/2006/spreadsheetDrawing">
      <xdr:col>81</xdr:col>
      <xdr:colOff>101600</xdr:colOff>
      <xdr:row>38</xdr:row>
      <xdr:rowOff>107950</xdr:rowOff>
    </xdr:to>
    <xdr:sp macro="" textlink="">
      <xdr:nvSpPr>
        <xdr:cNvPr id="217" name="フローチャート: 判断 216"/>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38</xdr:row>
      <xdr:rowOff>99060</xdr:rowOff>
    </xdr:from>
    <xdr:ext cx="405130" cy="258445"/>
    <xdr:sp macro="" textlink="">
      <xdr:nvSpPr>
        <xdr:cNvPr id="218" name="n_1aveValue【一般廃棄物処理施設】&#10;有形固定資産減価償却率"/>
        <xdr:cNvSpPr txBox="1"/>
      </xdr:nvSpPr>
      <xdr:spPr>
        <a:xfrm>
          <a:off x="15266035" y="66141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105410</xdr:rowOff>
    </xdr:from>
    <xdr:to xmlns:xdr="http://schemas.openxmlformats.org/drawingml/2006/spreadsheetDrawing">
      <xdr:col>76</xdr:col>
      <xdr:colOff>165100</xdr:colOff>
      <xdr:row>38</xdr:row>
      <xdr:rowOff>35560</xdr:rowOff>
    </xdr:to>
    <xdr:sp macro="" textlink="">
      <xdr:nvSpPr>
        <xdr:cNvPr id="219" name="フローチャート: 判断 21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38</xdr:row>
      <xdr:rowOff>26670</xdr:rowOff>
    </xdr:from>
    <xdr:ext cx="404495" cy="259080"/>
    <xdr:sp macro="" textlink="">
      <xdr:nvSpPr>
        <xdr:cNvPr id="220" name="n_2aveValue【一般廃棄物処理施設】&#10;有形固定資産減価償却率"/>
        <xdr:cNvSpPr txBox="1"/>
      </xdr:nvSpPr>
      <xdr:spPr>
        <a:xfrm>
          <a:off x="14389735" y="6541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54610</xdr:rowOff>
    </xdr:from>
    <xdr:to xmlns:xdr="http://schemas.openxmlformats.org/drawingml/2006/spreadsheetDrawing">
      <xdr:col>72</xdr:col>
      <xdr:colOff>38100</xdr:colOff>
      <xdr:row>38</xdr:row>
      <xdr:rowOff>156210</xdr:rowOff>
    </xdr:to>
    <xdr:sp macro="" textlink="">
      <xdr:nvSpPr>
        <xdr:cNvPr id="221" name="フローチャート: 判断 220"/>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38</xdr:row>
      <xdr:rowOff>147320</xdr:rowOff>
    </xdr:from>
    <xdr:ext cx="404495" cy="259080"/>
    <xdr:sp macro="" textlink="">
      <xdr:nvSpPr>
        <xdr:cNvPr id="222" name="n_3aveValue【一般廃棄物処理施設】&#10;有形固定資産減価償却率"/>
        <xdr:cNvSpPr txBox="1"/>
      </xdr:nvSpPr>
      <xdr:spPr>
        <a:xfrm>
          <a:off x="13500735" y="6662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223" name="テキスト ボックス 22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224" name="テキスト ボックス 22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225" name="テキスト ボックス 22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226" name="テキスト ボックス 22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227" name="テキスト ボックス 22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1270</xdr:rowOff>
    </xdr:from>
    <xdr:to xmlns:xdr="http://schemas.openxmlformats.org/drawingml/2006/spreadsheetDrawing">
      <xdr:col>85</xdr:col>
      <xdr:colOff>177800</xdr:colOff>
      <xdr:row>37</xdr:row>
      <xdr:rowOff>102870</xdr:rowOff>
    </xdr:to>
    <xdr:sp macro="" textlink="">
      <xdr:nvSpPr>
        <xdr:cNvPr id="228" name="楕円 227"/>
        <xdr:cNvSpPr/>
      </xdr:nvSpPr>
      <xdr:spPr>
        <a:xfrm>
          <a:off x="162687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24130</xdr:rowOff>
    </xdr:from>
    <xdr:ext cx="405130" cy="259080"/>
    <xdr:sp macro="" textlink="">
      <xdr:nvSpPr>
        <xdr:cNvPr id="229" name="【一般廃棄物処理施設】&#10;有形固定資産減価償却率該当値テキスト"/>
        <xdr:cNvSpPr txBox="1"/>
      </xdr:nvSpPr>
      <xdr:spPr>
        <a:xfrm>
          <a:off x="16357600" y="6196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161290</xdr:rowOff>
    </xdr:from>
    <xdr:to xmlns:xdr="http://schemas.openxmlformats.org/drawingml/2006/spreadsheetDrawing">
      <xdr:col>81</xdr:col>
      <xdr:colOff>101600</xdr:colOff>
      <xdr:row>37</xdr:row>
      <xdr:rowOff>91440</xdr:rowOff>
    </xdr:to>
    <xdr:sp macro="" textlink="">
      <xdr:nvSpPr>
        <xdr:cNvPr id="230" name="楕円 229"/>
        <xdr:cNvSpPr/>
      </xdr:nvSpPr>
      <xdr:spPr>
        <a:xfrm>
          <a:off x="15430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40640</xdr:rowOff>
    </xdr:from>
    <xdr:to xmlns:xdr="http://schemas.openxmlformats.org/drawingml/2006/spreadsheetDrawing">
      <xdr:col>85</xdr:col>
      <xdr:colOff>127000</xdr:colOff>
      <xdr:row>37</xdr:row>
      <xdr:rowOff>52070</xdr:rowOff>
    </xdr:to>
    <xdr:cxnSp macro="">
      <xdr:nvCxnSpPr>
        <xdr:cNvPr id="231" name="直線コネクタ 230"/>
        <xdr:cNvCxnSpPr/>
      </xdr:nvCxnSpPr>
      <xdr:spPr>
        <a:xfrm>
          <a:off x="15481300" y="63842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168910</xdr:rowOff>
    </xdr:from>
    <xdr:to xmlns:xdr="http://schemas.openxmlformats.org/drawingml/2006/spreadsheetDrawing">
      <xdr:col>76</xdr:col>
      <xdr:colOff>165100</xdr:colOff>
      <xdr:row>37</xdr:row>
      <xdr:rowOff>99060</xdr:rowOff>
    </xdr:to>
    <xdr:sp macro="" textlink="">
      <xdr:nvSpPr>
        <xdr:cNvPr id="232" name="楕円 231"/>
        <xdr:cNvSpPr/>
      </xdr:nvSpPr>
      <xdr:spPr>
        <a:xfrm>
          <a:off x="14541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40640</xdr:rowOff>
    </xdr:from>
    <xdr:to xmlns:xdr="http://schemas.openxmlformats.org/drawingml/2006/spreadsheetDrawing">
      <xdr:col>81</xdr:col>
      <xdr:colOff>50800</xdr:colOff>
      <xdr:row>37</xdr:row>
      <xdr:rowOff>48260</xdr:rowOff>
    </xdr:to>
    <xdr:cxnSp macro="">
      <xdr:nvCxnSpPr>
        <xdr:cNvPr id="233" name="直線コネクタ 232"/>
        <xdr:cNvCxnSpPr/>
      </xdr:nvCxnSpPr>
      <xdr:spPr>
        <a:xfrm flipV="1">
          <a:off x="14592300" y="63842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92710</xdr:rowOff>
    </xdr:from>
    <xdr:to xmlns:xdr="http://schemas.openxmlformats.org/drawingml/2006/spreadsheetDrawing">
      <xdr:col>72</xdr:col>
      <xdr:colOff>38100</xdr:colOff>
      <xdr:row>38</xdr:row>
      <xdr:rowOff>22860</xdr:rowOff>
    </xdr:to>
    <xdr:sp macro="" textlink="">
      <xdr:nvSpPr>
        <xdr:cNvPr id="234" name="楕円 233"/>
        <xdr:cNvSpPr/>
      </xdr:nvSpPr>
      <xdr:spPr>
        <a:xfrm>
          <a:off x="13652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48260</xdr:rowOff>
    </xdr:from>
    <xdr:to xmlns:xdr="http://schemas.openxmlformats.org/drawingml/2006/spreadsheetDrawing">
      <xdr:col>76</xdr:col>
      <xdr:colOff>114300</xdr:colOff>
      <xdr:row>37</xdr:row>
      <xdr:rowOff>143510</xdr:rowOff>
    </xdr:to>
    <xdr:cxnSp macro="">
      <xdr:nvCxnSpPr>
        <xdr:cNvPr id="235" name="直線コネクタ 234"/>
        <xdr:cNvCxnSpPr/>
      </xdr:nvCxnSpPr>
      <xdr:spPr>
        <a:xfrm flipV="1">
          <a:off x="13703300" y="639191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107950</xdr:rowOff>
    </xdr:from>
    <xdr:ext cx="405130" cy="259080"/>
    <xdr:sp macro="" textlink="">
      <xdr:nvSpPr>
        <xdr:cNvPr id="236" name="n_1mainValue【一般廃棄物処理施設】&#10;有形固定資産減価償却率"/>
        <xdr:cNvSpPr txBox="1"/>
      </xdr:nvSpPr>
      <xdr:spPr>
        <a:xfrm>
          <a:off x="15266035" y="6108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115570</xdr:rowOff>
    </xdr:from>
    <xdr:ext cx="404495" cy="259080"/>
    <xdr:sp macro="" textlink="">
      <xdr:nvSpPr>
        <xdr:cNvPr id="237" name="n_2mainValue【一般廃棄物処理施設】&#10;有形固定資産減価償却率"/>
        <xdr:cNvSpPr txBox="1"/>
      </xdr:nvSpPr>
      <xdr:spPr>
        <a:xfrm>
          <a:off x="14389735" y="6116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39370</xdr:rowOff>
    </xdr:from>
    <xdr:ext cx="404495" cy="259080"/>
    <xdr:sp macro="" textlink="">
      <xdr:nvSpPr>
        <xdr:cNvPr id="238" name="n_3mainValue【一般廃棄物処理施設】&#10;有形固定資産減価償却率"/>
        <xdr:cNvSpPr txBox="1"/>
      </xdr:nvSpPr>
      <xdr:spPr>
        <a:xfrm>
          <a:off x="13500735" y="6211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39" name="正方形/長方形 2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240" name="正方形/長方形 23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241" name="正方形/長方形 24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242" name="正方形/長方形 24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243" name="正方形/長方形 24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244" name="正方形/長方形 24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245" name="正方形/長方形 24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46" name="正方形/長方形 24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247" name="テキスト ボックス 246"/>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248" name="直線コネクタ 24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249" name="直線コネクタ 24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8285" cy="259080"/>
    <xdr:sp macro="" textlink="">
      <xdr:nvSpPr>
        <xdr:cNvPr id="250" name="テキスト ボックス 249"/>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251" name="直線コネクタ 25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4995" cy="258445"/>
    <xdr:sp macro="" textlink="">
      <xdr:nvSpPr>
        <xdr:cNvPr id="252" name="テキスト ボックス 251"/>
        <xdr:cNvSpPr txBox="1"/>
      </xdr:nvSpPr>
      <xdr:spPr>
        <a:xfrm>
          <a:off x="17692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253" name="直線コネクタ 25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4995" cy="259080"/>
    <xdr:sp macro="" textlink="">
      <xdr:nvSpPr>
        <xdr:cNvPr id="254" name="テキスト ボックス 253"/>
        <xdr:cNvSpPr txBox="1"/>
      </xdr:nvSpPr>
      <xdr:spPr>
        <a:xfrm>
          <a:off x="17692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255" name="直線コネクタ 25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4995" cy="259080"/>
    <xdr:sp macro="" textlink="">
      <xdr:nvSpPr>
        <xdr:cNvPr id="256" name="テキスト ボックス 255"/>
        <xdr:cNvSpPr txBox="1"/>
      </xdr:nvSpPr>
      <xdr:spPr>
        <a:xfrm>
          <a:off x="17692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257" name="直線コネクタ 25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86360</xdr:rowOff>
    </xdr:from>
    <xdr:ext cx="685165" cy="258445"/>
    <xdr:sp macro="" textlink="">
      <xdr:nvSpPr>
        <xdr:cNvPr id="258" name="テキスト ボックス 257"/>
        <xdr:cNvSpPr txBox="1"/>
      </xdr:nvSpPr>
      <xdr:spPr>
        <a:xfrm>
          <a:off x="17602200" y="557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259" name="直線コネクタ 25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5165" cy="259080"/>
    <xdr:sp macro="" textlink="">
      <xdr:nvSpPr>
        <xdr:cNvPr id="260" name="テキスト ボックス 259"/>
        <xdr:cNvSpPr txBox="1"/>
      </xdr:nvSpPr>
      <xdr:spPr>
        <a:xfrm>
          <a:off x="17602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21590</xdr:rowOff>
    </xdr:from>
    <xdr:to xmlns:xdr="http://schemas.openxmlformats.org/drawingml/2006/spreadsheetDrawing">
      <xdr:col>116</xdr:col>
      <xdr:colOff>62865</xdr:colOff>
      <xdr:row>42</xdr:row>
      <xdr:rowOff>38100</xdr:rowOff>
    </xdr:to>
    <xdr:cxnSp macro="">
      <xdr:nvCxnSpPr>
        <xdr:cNvPr id="262" name="直線コネクタ 261"/>
        <xdr:cNvCxnSpPr/>
      </xdr:nvCxnSpPr>
      <xdr:spPr>
        <a:xfrm flipV="1">
          <a:off x="22160865" y="5850890"/>
          <a:ext cx="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41910</xdr:rowOff>
    </xdr:from>
    <xdr:ext cx="378460" cy="258445"/>
    <xdr:sp macro="" textlink="">
      <xdr:nvSpPr>
        <xdr:cNvPr id="263" name="【一般廃棄物処理施設】&#10;一人当たり有形固定資産（償却資産）額最小値テキスト"/>
        <xdr:cNvSpPr txBox="1"/>
      </xdr:nvSpPr>
      <xdr:spPr>
        <a:xfrm>
          <a:off x="22199600" y="72428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38100</xdr:rowOff>
    </xdr:from>
    <xdr:to xmlns:xdr="http://schemas.openxmlformats.org/drawingml/2006/spreadsheetDrawing">
      <xdr:col>116</xdr:col>
      <xdr:colOff>152400</xdr:colOff>
      <xdr:row>42</xdr:row>
      <xdr:rowOff>38100</xdr:rowOff>
    </xdr:to>
    <xdr:cxnSp macro="">
      <xdr:nvCxnSpPr>
        <xdr:cNvPr id="264" name="直線コネクタ 263"/>
        <xdr:cNvCxnSpPr/>
      </xdr:nvCxnSpPr>
      <xdr:spPr>
        <a:xfrm>
          <a:off x="22072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139700</xdr:rowOff>
    </xdr:from>
    <xdr:ext cx="690245" cy="259080"/>
    <xdr:sp macro="" textlink="">
      <xdr:nvSpPr>
        <xdr:cNvPr id="265" name="【一般廃棄物処理施設】&#10;一人当たり有形固定資産（償却資産）額最大値テキスト"/>
        <xdr:cNvSpPr txBox="1"/>
      </xdr:nvSpPr>
      <xdr:spPr>
        <a:xfrm>
          <a:off x="22199600" y="56261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21590</xdr:rowOff>
    </xdr:from>
    <xdr:to xmlns:xdr="http://schemas.openxmlformats.org/drawingml/2006/spreadsheetDrawing">
      <xdr:col>116</xdr:col>
      <xdr:colOff>152400</xdr:colOff>
      <xdr:row>34</xdr:row>
      <xdr:rowOff>21590</xdr:rowOff>
    </xdr:to>
    <xdr:cxnSp macro="">
      <xdr:nvCxnSpPr>
        <xdr:cNvPr id="266" name="直線コネクタ 265"/>
        <xdr:cNvCxnSpPr/>
      </xdr:nvCxnSpPr>
      <xdr:spPr>
        <a:xfrm>
          <a:off x="220726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158115</xdr:rowOff>
    </xdr:from>
    <xdr:ext cx="598805" cy="258445"/>
    <xdr:sp macro="" textlink="">
      <xdr:nvSpPr>
        <xdr:cNvPr id="267" name="【一般廃棄物処理施設】&#10;一人当たり有形固定資産（償却資産）額平均値テキスト"/>
        <xdr:cNvSpPr txBox="1"/>
      </xdr:nvSpPr>
      <xdr:spPr>
        <a:xfrm>
          <a:off x="22199600" y="68446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135255</xdr:rowOff>
    </xdr:from>
    <xdr:to xmlns:xdr="http://schemas.openxmlformats.org/drawingml/2006/spreadsheetDrawing">
      <xdr:col>116</xdr:col>
      <xdr:colOff>114300</xdr:colOff>
      <xdr:row>41</xdr:row>
      <xdr:rowOff>65405</xdr:rowOff>
    </xdr:to>
    <xdr:sp macro="" textlink="">
      <xdr:nvSpPr>
        <xdr:cNvPr id="268" name="フローチャート: 判断 267"/>
        <xdr:cNvSpPr/>
      </xdr:nvSpPr>
      <xdr:spPr>
        <a:xfrm>
          <a:off x="22110700" y="699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153035</xdr:rowOff>
    </xdr:from>
    <xdr:to xmlns:xdr="http://schemas.openxmlformats.org/drawingml/2006/spreadsheetDrawing">
      <xdr:col>112</xdr:col>
      <xdr:colOff>38100</xdr:colOff>
      <xdr:row>41</xdr:row>
      <xdr:rowOff>83185</xdr:rowOff>
    </xdr:to>
    <xdr:sp macro="" textlink="">
      <xdr:nvSpPr>
        <xdr:cNvPr id="269" name="フローチャート: 判断 268"/>
        <xdr:cNvSpPr/>
      </xdr:nvSpPr>
      <xdr:spPr>
        <a:xfrm>
          <a:off x="21272500" y="701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55880</xdr:colOff>
      <xdr:row>39</xdr:row>
      <xdr:rowOff>99695</xdr:rowOff>
    </xdr:from>
    <xdr:ext cx="598170" cy="258445"/>
    <xdr:sp macro="" textlink="">
      <xdr:nvSpPr>
        <xdr:cNvPr id="270" name="n_1aveValue【一般廃棄物処理施設】&#10;一人当たり有形固定資産（償却資産）額"/>
        <xdr:cNvSpPr txBox="1"/>
      </xdr:nvSpPr>
      <xdr:spPr>
        <a:xfrm>
          <a:off x="21010880" y="67862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40</xdr:row>
      <xdr:rowOff>93980</xdr:rowOff>
    </xdr:from>
    <xdr:to xmlns:xdr="http://schemas.openxmlformats.org/drawingml/2006/spreadsheetDrawing">
      <xdr:col>107</xdr:col>
      <xdr:colOff>101600</xdr:colOff>
      <xdr:row>41</xdr:row>
      <xdr:rowOff>24130</xdr:rowOff>
    </xdr:to>
    <xdr:sp macro="" textlink="">
      <xdr:nvSpPr>
        <xdr:cNvPr id="271" name="フローチャート: 判断 270"/>
        <xdr:cNvSpPr/>
      </xdr:nvSpPr>
      <xdr:spPr>
        <a:xfrm>
          <a:off x="20383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39</xdr:row>
      <xdr:rowOff>40640</xdr:rowOff>
    </xdr:from>
    <xdr:ext cx="598170" cy="258445"/>
    <xdr:sp macro="" textlink="">
      <xdr:nvSpPr>
        <xdr:cNvPr id="272" name="n_2aveValue【一般廃棄物処理施設】&#10;一人当たり有形固定資産（償却資産）額"/>
        <xdr:cNvSpPr txBox="1"/>
      </xdr:nvSpPr>
      <xdr:spPr>
        <a:xfrm>
          <a:off x="20134580" y="67271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40</xdr:row>
      <xdr:rowOff>102235</xdr:rowOff>
    </xdr:from>
    <xdr:to xmlns:xdr="http://schemas.openxmlformats.org/drawingml/2006/spreadsheetDrawing">
      <xdr:col>102</xdr:col>
      <xdr:colOff>165100</xdr:colOff>
      <xdr:row>41</xdr:row>
      <xdr:rowOff>32385</xdr:rowOff>
    </xdr:to>
    <xdr:sp macro="" textlink="">
      <xdr:nvSpPr>
        <xdr:cNvPr id="273" name="フローチャート: 判断 272"/>
        <xdr:cNvSpPr/>
      </xdr:nvSpPr>
      <xdr:spPr>
        <a:xfrm>
          <a:off x="19494500" y="69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39</xdr:row>
      <xdr:rowOff>48895</xdr:rowOff>
    </xdr:from>
    <xdr:ext cx="598170" cy="259080"/>
    <xdr:sp macro="" textlink="">
      <xdr:nvSpPr>
        <xdr:cNvPr id="274" name="n_3aveValue【一般廃棄物処理施設】&#10;一人当たり有形固定資産（償却資産）額"/>
        <xdr:cNvSpPr txBox="1"/>
      </xdr:nvSpPr>
      <xdr:spPr>
        <a:xfrm>
          <a:off x="19245580" y="6735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179,719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275" name="テキスト ボックス 27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276" name="テキスト ボックス 27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277" name="テキスト ボックス 27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278" name="テキスト ボックス 27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279" name="テキスト ボックス 27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144780</xdr:rowOff>
    </xdr:from>
    <xdr:to xmlns:xdr="http://schemas.openxmlformats.org/drawingml/2006/spreadsheetDrawing">
      <xdr:col>116</xdr:col>
      <xdr:colOff>114300</xdr:colOff>
      <xdr:row>42</xdr:row>
      <xdr:rowOff>74930</xdr:rowOff>
    </xdr:to>
    <xdr:sp macro="" textlink="">
      <xdr:nvSpPr>
        <xdr:cNvPr id="280" name="楕円 279"/>
        <xdr:cNvSpPr/>
      </xdr:nvSpPr>
      <xdr:spPr>
        <a:xfrm>
          <a:off x="22110700" y="71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59690</xdr:rowOff>
    </xdr:from>
    <xdr:ext cx="534670" cy="259080"/>
    <xdr:sp macro="" textlink="">
      <xdr:nvSpPr>
        <xdr:cNvPr id="281" name="【一般廃棄物処理施設】&#10;一人当たり有形固定資産（償却資産）額該当値テキスト"/>
        <xdr:cNvSpPr txBox="1"/>
      </xdr:nvSpPr>
      <xdr:spPr>
        <a:xfrm>
          <a:off x="22199600" y="7089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147320</xdr:rowOff>
    </xdr:from>
    <xdr:to xmlns:xdr="http://schemas.openxmlformats.org/drawingml/2006/spreadsheetDrawing">
      <xdr:col>112</xdr:col>
      <xdr:colOff>38100</xdr:colOff>
      <xdr:row>42</xdr:row>
      <xdr:rowOff>77470</xdr:rowOff>
    </xdr:to>
    <xdr:sp macro="" textlink="">
      <xdr:nvSpPr>
        <xdr:cNvPr id="282" name="楕円 281"/>
        <xdr:cNvSpPr/>
      </xdr:nvSpPr>
      <xdr:spPr>
        <a:xfrm>
          <a:off x="21272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42</xdr:row>
      <xdr:rowOff>24130</xdr:rowOff>
    </xdr:from>
    <xdr:to xmlns:xdr="http://schemas.openxmlformats.org/drawingml/2006/spreadsheetDrawing">
      <xdr:col>116</xdr:col>
      <xdr:colOff>63500</xdr:colOff>
      <xdr:row>42</xdr:row>
      <xdr:rowOff>26670</xdr:rowOff>
    </xdr:to>
    <xdr:cxnSp macro="">
      <xdr:nvCxnSpPr>
        <xdr:cNvPr id="283" name="直線コネクタ 282"/>
        <xdr:cNvCxnSpPr/>
      </xdr:nvCxnSpPr>
      <xdr:spPr>
        <a:xfrm flipV="1">
          <a:off x="21323300" y="72250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147955</xdr:rowOff>
    </xdr:from>
    <xdr:to xmlns:xdr="http://schemas.openxmlformats.org/drawingml/2006/spreadsheetDrawing">
      <xdr:col>107</xdr:col>
      <xdr:colOff>101600</xdr:colOff>
      <xdr:row>42</xdr:row>
      <xdr:rowOff>78105</xdr:rowOff>
    </xdr:to>
    <xdr:sp macro="" textlink="">
      <xdr:nvSpPr>
        <xdr:cNvPr id="284" name="楕円 283"/>
        <xdr:cNvSpPr/>
      </xdr:nvSpPr>
      <xdr:spPr>
        <a:xfrm>
          <a:off x="20383500" y="71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42</xdr:row>
      <xdr:rowOff>26670</xdr:rowOff>
    </xdr:from>
    <xdr:to xmlns:xdr="http://schemas.openxmlformats.org/drawingml/2006/spreadsheetDrawing">
      <xdr:col>111</xdr:col>
      <xdr:colOff>177800</xdr:colOff>
      <xdr:row>42</xdr:row>
      <xdr:rowOff>27305</xdr:rowOff>
    </xdr:to>
    <xdr:cxnSp macro="">
      <xdr:nvCxnSpPr>
        <xdr:cNvPr id="285" name="直線コネクタ 284"/>
        <xdr:cNvCxnSpPr/>
      </xdr:nvCxnSpPr>
      <xdr:spPr>
        <a:xfrm flipV="1">
          <a:off x="20434300" y="72275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144145</xdr:rowOff>
    </xdr:from>
    <xdr:to xmlns:xdr="http://schemas.openxmlformats.org/drawingml/2006/spreadsheetDrawing">
      <xdr:col>102</xdr:col>
      <xdr:colOff>165100</xdr:colOff>
      <xdr:row>42</xdr:row>
      <xdr:rowOff>74930</xdr:rowOff>
    </xdr:to>
    <xdr:sp macro="" textlink="">
      <xdr:nvSpPr>
        <xdr:cNvPr id="286" name="楕円 285"/>
        <xdr:cNvSpPr/>
      </xdr:nvSpPr>
      <xdr:spPr>
        <a:xfrm>
          <a:off x="19494500" y="7173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42</xdr:row>
      <xdr:rowOff>23495</xdr:rowOff>
    </xdr:from>
    <xdr:to xmlns:xdr="http://schemas.openxmlformats.org/drawingml/2006/spreadsheetDrawing">
      <xdr:col>107</xdr:col>
      <xdr:colOff>50800</xdr:colOff>
      <xdr:row>42</xdr:row>
      <xdr:rowOff>27305</xdr:rowOff>
    </xdr:to>
    <xdr:cxnSp macro="">
      <xdr:nvCxnSpPr>
        <xdr:cNvPr id="287" name="直線コネクタ 286"/>
        <xdr:cNvCxnSpPr/>
      </xdr:nvCxnSpPr>
      <xdr:spPr>
        <a:xfrm>
          <a:off x="19545300" y="72243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42</xdr:row>
      <xdr:rowOff>68580</xdr:rowOff>
    </xdr:from>
    <xdr:ext cx="469900" cy="259080"/>
    <xdr:sp macro="" textlink="">
      <xdr:nvSpPr>
        <xdr:cNvPr id="288" name="n_1mainValue【一般廃棄物処理施設】&#10;一人当たり有形固定資産（償却資産）額"/>
        <xdr:cNvSpPr txBox="1"/>
      </xdr:nvSpPr>
      <xdr:spPr>
        <a:xfrm>
          <a:off x="21075650" y="7269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42</xdr:row>
      <xdr:rowOff>69215</xdr:rowOff>
    </xdr:from>
    <xdr:ext cx="469265" cy="259080"/>
    <xdr:sp macro="" textlink="">
      <xdr:nvSpPr>
        <xdr:cNvPr id="289" name="n_2mainValue【一般廃棄物処理施設】&#10;一人当たり有形固定資産（償却資産）額"/>
        <xdr:cNvSpPr txBox="1"/>
      </xdr:nvSpPr>
      <xdr:spPr>
        <a:xfrm>
          <a:off x="20199350" y="7270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42</xdr:row>
      <xdr:rowOff>65405</xdr:rowOff>
    </xdr:from>
    <xdr:ext cx="534035" cy="258445"/>
    <xdr:sp macro="" textlink="">
      <xdr:nvSpPr>
        <xdr:cNvPr id="290" name="n_3mainValue【一般廃棄物処理施設】&#10;一人当たり有形固定資産（償却資産）額"/>
        <xdr:cNvSpPr txBox="1"/>
      </xdr:nvSpPr>
      <xdr:spPr>
        <a:xfrm>
          <a:off x="19277965" y="7266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291" name="正方形/長方形 2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292" name="正方形/長方形 29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293" name="正方形/長方形 29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294" name="正方形/長方形 29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295" name="正方形/長方形 29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296" name="正方形/長方形 29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297" name="正方形/長方形 29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298" name="正方形/長方形 29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299" name="テキスト ボックス 29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00" name="直線コネクタ 29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301" name="直線コネクタ 30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8455" cy="259080"/>
    <xdr:sp macro="" textlink="">
      <xdr:nvSpPr>
        <xdr:cNvPr id="302" name="テキスト ボックス 301"/>
        <xdr:cNvSpPr txBox="1"/>
      </xdr:nvSpPr>
      <xdr:spPr>
        <a:xfrm>
          <a:off x="12106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303" name="直線コネクタ 30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304" name="テキスト ボックス 30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305" name="直線コネクタ 30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306" name="テキスト ボックス 305"/>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307" name="直線コネクタ 30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308" name="テキスト ボックス 30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309" name="直線コネクタ 30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310" name="テキスト ボックス 309"/>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311" name="直線コネクタ 31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6725" cy="259080"/>
    <xdr:sp macro="" textlink="">
      <xdr:nvSpPr>
        <xdr:cNvPr id="312" name="テキスト ボックス 311"/>
        <xdr:cNvSpPr txBox="1"/>
      </xdr:nvSpPr>
      <xdr:spPr>
        <a:xfrm>
          <a:off x="11978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313" name="直線コネクタ 31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314" name="テキスト ボックス 313"/>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1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130810</xdr:rowOff>
    </xdr:from>
    <xdr:to xmlns:xdr="http://schemas.openxmlformats.org/drawingml/2006/spreadsheetDrawing">
      <xdr:col>85</xdr:col>
      <xdr:colOff>126365</xdr:colOff>
      <xdr:row>64</xdr:row>
      <xdr:rowOff>65405</xdr:rowOff>
    </xdr:to>
    <xdr:cxnSp macro="">
      <xdr:nvCxnSpPr>
        <xdr:cNvPr id="316" name="直線コネクタ 315"/>
        <xdr:cNvCxnSpPr/>
      </xdr:nvCxnSpPr>
      <xdr:spPr>
        <a:xfrm flipV="1">
          <a:off x="16318865" y="9560560"/>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69215</xdr:rowOff>
    </xdr:from>
    <xdr:ext cx="340360" cy="259080"/>
    <xdr:sp macro="" textlink="">
      <xdr:nvSpPr>
        <xdr:cNvPr id="317" name="【保健センター・保健所】&#10;有形固定資産減価償却率最小値テキスト"/>
        <xdr:cNvSpPr txBox="1"/>
      </xdr:nvSpPr>
      <xdr:spPr>
        <a:xfrm>
          <a:off x="16357600" y="110420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65405</xdr:rowOff>
    </xdr:from>
    <xdr:to xmlns:xdr="http://schemas.openxmlformats.org/drawingml/2006/spreadsheetDrawing">
      <xdr:col>86</xdr:col>
      <xdr:colOff>25400</xdr:colOff>
      <xdr:row>64</xdr:row>
      <xdr:rowOff>65405</xdr:rowOff>
    </xdr:to>
    <xdr:cxnSp macro="">
      <xdr:nvCxnSpPr>
        <xdr:cNvPr id="318" name="直線コネクタ 317"/>
        <xdr:cNvCxnSpPr/>
      </xdr:nvCxnSpPr>
      <xdr:spPr>
        <a:xfrm>
          <a:off x="16230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77470</xdr:rowOff>
    </xdr:from>
    <xdr:ext cx="405130" cy="258445"/>
    <xdr:sp macro="" textlink="">
      <xdr:nvSpPr>
        <xdr:cNvPr id="319" name="【保健センター・保健所】&#10;有形固定資産減価償却率最大値テキスト"/>
        <xdr:cNvSpPr txBox="1"/>
      </xdr:nvSpPr>
      <xdr:spPr>
        <a:xfrm>
          <a:off x="16357600" y="9335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130810</xdr:rowOff>
    </xdr:from>
    <xdr:to xmlns:xdr="http://schemas.openxmlformats.org/drawingml/2006/spreadsheetDrawing">
      <xdr:col>86</xdr:col>
      <xdr:colOff>25400</xdr:colOff>
      <xdr:row>55</xdr:row>
      <xdr:rowOff>130810</xdr:rowOff>
    </xdr:to>
    <xdr:cxnSp macro="">
      <xdr:nvCxnSpPr>
        <xdr:cNvPr id="320" name="直線コネクタ 319"/>
        <xdr:cNvCxnSpPr/>
      </xdr:nvCxnSpPr>
      <xdr:spPr>
        <a:xfrm>
          <a:off x="16230600" y="956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81280</xdr:rowOff>
    </xdr:from>
    <xdr:ext cx="405130" cy="259080"/>
    <xdr:sp macro="" textlink="">
      <xdr:nvSpPr>
        <xdr:cNvPr id="321" name="【保健センター・保健所】&#10;有形固定資産減価償却率平均値テキスト"/>
        <xdr:cNvSpPr txBox="1"/>
      </xdr:nvSpPr>
      <xdr:spPr>
        <a:xfrm>
          <a:off x="16357600" y="101968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102870</xdr:rowOff>
    </xdr:from>
    <xdr:to xmlns:xdr="http://schemas.openxmlformats.org/drawingml/2006/spreadsheetDrawing">
      <xdr:col>85</xdr:col>
      <xdr:colOff>177800</xdr:colOff>
      <xdr:row>60</xdr:row>
      <xdr:rowOff>33020</xdr:rowOff>
    </xdr:to>
    <xdr:sp macro="" textlink="">
      <xdr:nvSpPr>
        <xdr:cNvPr id="322" name="フローチャート: 判断 321"/>
        <xdr:cNvSpPr/>
      </xdr:nvSpPr>
      <xdr:spPr>
        <a:xfrm>
          <a:off x="16268700" y="102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4445</xdr:rowOff>
    </xdr:from>
    <xdr:to xmlns:xdr="http://schemas.openxmlformats.org/drawingml/2006/spreadsheetDrawing">
      <xdr:col>81</xdr:col>
      <xdr:colOff>101600</xdr:colOff>
      <xdr:row>60</xdr:row>
      <xdr:rowOff>106045</xdr:rowOff>
    </xdr:to>
    <xdr:sp macro="" textlink="">
      <xdr:nvSpPr>
        <xdr:cNvPr id="323" name="フローチャート: 判断 322"/>
        <xdr:cNvSpPr/>
      </xdr:nvSpPr>
      <xdr:spPr>
        <a:xfrm>
          <a:off x="15430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60</xdr:row>
      <xdr:rowOff>97790</xdr:rowOff>
    </xdr:from>
    <xdr:ext cx="405130" cy="258445"/>
    <xdr:sp macro="" textlink="">
      <xdr:nvSpPr>
        <xdr:cNvPr id="324" name="n_1aveValue【保健センター・保健所】&#10;有形固定資産減価償却率"/>
        <xdr:cNvSpPr txBox="1"/>
      </xdr:nvSpPr>
      <xdr:spPr>
        <a:xfrm>
          <a:off x="15266035" y="10384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60</xdr:row>
      <xdr:rowOff>14605</xdr:rowOff>
    </xdr:from>
    <xdr:to xmlns:xdr="http://schemas.openxmlformats.org/drawingml/2006/spreadsheetDrawing">
      <xdr:col>76</xdr:col>
      <xdr:colOff>165100</xdr:colOff>
      <xdr:row>60</xdr:row>
      <xdr:rowOff>116205</xdr:rowOff>
    </xdr:to>
    <xdr:sp macro="" textlink="">
      <xdr:nvSpPr>
        <xdr:cNvPr id="325" name="フローチャート: 判断 324"/>
        <xdr:cNvSpPr/>
      </xdr:nvSpPr>
      <xdr:spPr>
        <a:xfrm>
          <a:off x="14541500" y="1030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60</xdr:row>
      <xdr:rowOff>107315</xdr:rowOff>
    </xdr:from>
    <xdr:ext cx="404495" cy="259080"/>
    <xdr:sp macro="" textlink="">
      <xdr:nvSpPr>
        <xdr:cNvPr id="326" name="n_2aveValue【保健センター・保健所】&#10;有形固定資産減価償却率"/>
        <xdr:cNvSpPr txBox="1"/>
      </xdr:nvSpPr>
      <xdr:spPr>
        <a:xfrm>
          <a:off x="14389735" y="10394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60</xdr:row>
      <xdr:rowOff>43815</xdr:rowOff>
    </xdr:from>
    <xdr:to xmlns:xdr="http://schemas.openxmlformats.org/drawingml/2006/spreadsheetDrawing">
      <xdr:col>72</xdr:col>
      <xdr:colOff>38100</xdr:colOff>
      <xdr:row>60</xdr:row>
      <xdr:rowOff>145415</xdr:rowOff>
    </xdr:to>
    <xdr:sp macro="" textlink="">
      <xdr:nvSpPr>
        <xdr:cNvPr id="327" name="フローチャート: 判断 326"/>
        <xdr:cNvSpPr/>
      </xdr:nvSpPr>
      <xdr:spPr>
        <a:xfrm>
          <a:off x="136525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60</xdr:row>
      <xdr:rowOff>136525</xdr:rowOff>
    </xdr:from>
    <xdr:ext cx="404495" cy="258445"/>
    <xdr:sp macro="" textlink="">
      <xdr:nvSpPr>
        <xdr:cNvPr id="328" name="n_3aveValue【保健センター・保健所】&#10;有形固定資産減価償却率"/>
        <xdr:cNvSpPr txBox="1"/>
      </xdr:nvSpPr>
      <xdr:spPr>
        <a:xfrm>
          <a:off x="13500735" y="10423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111760</xdr:rowOff>
    </xdr:from>
    <xdr:ext cx="762000" cy="258445"/>
    <xdr:sp macro="" textlink="">
      <xdr:nvSpPr>
        <xdr:cNvPr id="329" name="テキスト ボックス 328"/>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330" name="テキスト ボックス 329"/>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331" name="テキスト ボックス 330"/>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332" name="テキスト ボックス 331"/>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333" name="テキスト ボックス 332"/>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154940</xdr:rowOff>
    </xdr:from>
    <xdr:to xmlns:xdr="http://schemas.openxmlformats.org/drawingml/2006/spreadsheetDrawing">
      <xdr:col>85</xdr:col>
      <xdr:colOff>177800</xdr:colOff>
      <xdr:row>57</xdr:row>
      <xdr:rowOff>85090</xdr:rowOff>
    </xdr:to>
    <xdr:sp macro="" textlink="">
      <xdr:nvSpPr>
        <xdr:cNvPr id="334" name="楕円 333"/>
        <xdr:cNvSpPr/>
      </xdr:nvSpPr>
      <xdr:spPr>
        <a:xfrm>
          <a:off x="16268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6350</xdr:rowOff>
    </xdr:from>
    <xdr:ext cx="405130" cy="258445"/>
    <xdr:sp macro="" textlink="">
      <xdr:nvSpPr>
        <xdr:cNvPr id="335" name="【保健センター・保健所】&#10;有形固定資産減価償却率該当値テキスト"/>
        <xdr:cNvSpPr txBox="1"/>
      </xdr:nvSpPr>
      <xdr:spPr>
        <a:xfrm>
          <a:off x="16357600" y="96075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19685</xdr:rowOff>
    </xdr:from>
    <xdr:to xmlns:xdr="http://schemas.openxmlformats.org/drawingml/2006/spreadsheetDrawing">
      <xdr:col>81</xdr:col>
      <xdr:colOff>101600</xdr:colOff>
      <xdr:row>57</xdr:row>
      <xdr:rowOff>121285</xdr:rowOff>
    </xdr:to>
    <xdr:sp macro="" textlink="">
      <xdr:nvSpPr>
        <xdr:cNvPr id="336" name="楕円 335"/>
        <xdr:cNvSpPr/>
      </xdr:nvSpPr>
      <xdr:spPr>
        <a:xfrm>
          <a:off x="15430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34290</xdr:rowOff>
    </xdr:from>
    <xdr:to xmlns:xdr="http://schemas.openxmlformats.org/drawingml/2006/spreadsheetDrawing">
      <xdr:col>85</xdr:col>
      <xdr:colOff>127000</xdr:colOff>
      <xdr:row>57</xdr:row>
      <xdr:rowOff>70485</xdr:rowOff>
    </xdr:to>
    <xdr:cxnSp macro="">
      <xdr:nvCxnSpPr>
        <xdr:cNvPr id="337" name="直線コネクタ 336"/>
        <xdr:cNvCxnSpPr/>
      </xdr:nvCxnSpPr>
      <xdr:spPr>
        <a:xfrm flipV="1">
          <a:off x="15481300" y="980694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55245</xdr:rowOff>
    </xdr:from>
    <xdr:to xmlns:xdr="http://schemas.openxmlformats.org/drawingml/2006/spreadsheetDrawing">
      <xdr:col>76</xdr:col>
      <xdr:colOff>165100</xdr:colOff>
      <xdr:row>57</xdr:row>
      <xdr:rowOff>156845</xdr:rowOff>
    </xdr:to>
    <xdr:sp macro="" textlink="">
      <xdr:nvSpPr>
        <xdr:cNvPr id="338" name="楕円 337"/>
        <xdr:cNvSpPr/>
      </xdr:nvSpPr>
      <xdr:spPr>
        <a:xfrm>
          <a:off x="14541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70485</xdr:rowOff>
    </xdr:from>
    <xdr:to xmlns:xdr="http://schemas.openxmlformats.org/drawingml/2006/spreadsheetDrawing">
      <xdr:col>81</xdr:col>
      <xdr:colOff>50800</xdr:colOff>
      <xdr:row>57</xdr:row>
      <xdr:rowOff>106045</xdr:rowOff>
    </xdr:to>
    <xdr:cxnSp macro="">
      <xdr:nvCxnSpPr>
        <xdr:cNvPr id="339" name="直線コネクタ 338"/>
        <xdr:cNvCxnSpPr/>
      </xdr:nvCxnSpPr>
      <xdr:spPr>
        <a:xfrm flipV="1">
          <a:off x="14592300" y="98431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91440</xdr:rowOff>
    </xdr:from>
    <xdr:to xmlns:xdr="http://schemas.openxmlformats.org/drawingml/2006/spreadsheetDrawing">
      <xdr:col>72</xdr:col>
      <xdr:colOff>38100</xdr:colOff>
      <xdr:row>58</xdr:row>
      <xdr:rowOff>21590</xdr:rowOff>
    </xdr:to>
    <xdr:sp macro="" textlink="">
      <xdr:nvSpPr>
        <xdr:cNvPr id="340" name="楕円 339"/>
        <xdr:cNvSpPr/>
      </xdr:nvSpPr>
      <xdr:spPr>
        <a:xfrm>
          <a:off x="136525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106045</xdr:rowOff>
    </xdr:from>
    <xdr:to xmlns:xdr="http://schemas.openxmlformats.org/drawingml/2006/spreadsheetDrawing">
      <xdr:col>76</xdr:col>
      <xdr:colOff>114300</xdr:colOff>
      <xdr:row>57</xdr:row>
      <xdr:rowOff>142240</xdr:rowOff>
    </xdr:to>
    <xdr:cxnSp macro="">
      <xdr:nvCxnSpPr>
        <xdr:cNvPr id="341" name="直線コネクタ 340"/>
        <xdr:cNvCxnSpPr/>
      </xdr:nvCxnSpPr>
      <xdr:spPr>
        <a:xfrm flipV="1">
          <a:off x="13703300" y="98786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55</xdr:row>
      <xdr:rowOff>137795</xdr:rowOff>
    </xdr:from>
    <xdr:ext cx="405130" cy="259080"/>
    <xdr:sp macro="" textlink="">
      <xdr:nvSpPr>
        <xdr:cNvPr id="342" name="n_1mainValue【保健センター・保健所】&#10;有形固定資産減価償却率"/>
        <xdr:cNvSpPr txBox="1"/>
      </xdr:nvSpPr>
      <xdr:spPr>
        <a:xfrm>
          <a:off x="15266035" y="9567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1905</xdr:rowOff>
    </xdr:from>
    <xdr:ext cx="404495" cy="259080"/>
    <xdr:sp macro="" textlink="">
      <xdr:nvSpPr>
        <xdr:cNvPr id="343" name="n_2mainValue【保健センター・保健所】&#10;有形固定資産減価償却率"/>
        <xdr:cNvSpPr txBox="1"/>
      </xdr:nvSpPr>
      <xdr:spPr>
        <a:xfrm>
          <a:off x="14389735" y="9603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38100</xdr:rowOff>
    </xdr:from>
    <xdr:ext cx="404495" cy="259080"/>
    <xdr:sp macro="" textlink="">
      <xdr:nvSpPr>
        <xdr:cNvPr id="344" name="n_3mainValue【保健センター・保健所】&#10;有形固定資産減価償却率"/>
        <xdr:cNvSpPr txBox="1"/>
      </xdr:nvSpPr>
      <xdr:spPr>
        <a:xfrm>
          <a:off x="13500735" y="9639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345" name="正方形/長方形 3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46" name="正方形/長方形 34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347" name="正方形/長方形 34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48" name="正方形/長方形 34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349" name="正方形/長方形 34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50" name="正方形/長方形 34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351" name="正方形/長方形 35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52" name="正方形/長方形 35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353" name="テキスト ボックス 352"/>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354" name="直線コネクタ 35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355" name="直線コネクタ 35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356" name="テキスト ボックス 355"/>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357" name="直線コネクタ 35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358" name="テキスト ボックス 357"/>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359" name="直線コネクタ 35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360" name="テキスト ボックス 359"/>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361" name="直線コネクタ 36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362" name="テキスト ボックス 361"/>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363" name="直線コネクタ 36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364" name="テキスト ボックス 363"/>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365" name="直線コネクタ 36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366" name="テキスト ボックス 365"/>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6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166370</xdr:rowOff>
    </xdr:from>
    <xdr:to xmlns:xdr="http://schemas.openxmlformats.org/drawingml/2006/spreadsheetDrawing">
      <xdr:col>116</xdr:col>
      <xdr:colOff>62865</xdr:colOff>
      <xdr:row>64</xdr:row>
      <xdr:rowOff>63500</xdr:rowOff>
    </xdr:to>
    <xdr:cxnSp macro="">
      <xdr:nvCxnSpPr>
        <xdr:cNvPr id="368" name="直線コネクタ 367"/>
        <xdr:cNvCxnSpPr/>
      </xdr:nvCxnSpPr>
      <xdr:spPr>
        <a:xfrm flipV="1">
          <a:off x="22160865" y="959612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67310</xdr:rowOff>
    </xdr:from>
    <xdr:ext cx="469900" cy="259080"/>
    <xdr:sp macro="" textlink="">
      <xdr:nvSpPr>
        <xdr:cNvPr id="369" name="【保健センター・保健所】&#10;一人当たり面積最小値テキスト"/>
        <xdr:cNvSpPr txBox="1"/>
      </xdr:nvSpPr>
      <xdr:spPr>
        <a:xfrm>
          <a:off x="22199600" y="1104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63500</xdr:rowOff>
    </xdr:from>
    <xdr:to xmlns:xdr="http://schemas.openxmlformats.org/drawingml/2006/spreadsheetDrawing">
      <xdr:col>116</xdr:col>
      <xdr:colOff>152400</xdr:colOff>
      <xdr:row>64</xdr:row>
      <xdr:rowOff>63500</xdr:rowOff>
    </xdr:to>
    <xdr:cxnSp macro="">
      <xdr:nvCxnSpPr>
        <xdr:cNvPr id="370" name="直線コネクタ 369"/>
        <xdr:cNvCxnSpPr/>
      </xdr:nvCxnSpPr>
      <xdr:spPr>
        <a:xfrm>
          <a:off x="22072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113030</xdr:rowOff>
    </xdr:from>
    <xdr:ext cx="469900" cy="259080"/>
    <xdr:sp macro="" textlink="">
      <xdr:nvSpPr>
        <xdr:cNvPr id="371" name="【保健センター・保健所】&#10;一人当たり面積最大値テキスト"/>
        <xdr:cNvSpPr txBox="1"/>
      </xdr:nvSpPr>
      <xdr:spPr>
        <a:xfrm>
          <a:off x="22199600" y="9371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166370</xdr:rowOff>
    </xdr:from>
    <xdr:to xmlns:xdr="http://schemas.openxmlformats.org/drawingml/2006/spreadsheetDrawing">
      <xdr:col>116</xdr:col>
      <xdr:colOff>152400</xdr:colOff>
      <xdr:row>55</xdr:row>
      <xdr:rowOff>166370</xdr:rowOff>
    </xdr:to>
    <xdr:cxnSp macro="">
      <xdr:nvCxnSpPr>
        <xdr:cNvPr id="372" name="直線コネクタ 371"/>
        <xdr:cNvCxnSpPr/>
      </xdr:nvCxnSpPr>
      <xdr:spPr>
        <a:xfrm>
          <a:off x="22072600" y="959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78740</xdr:rowOff>
    </xdr:from>
    <xdr:ext cx="469900" cy="259080"/>
    <xdr:sp macro="" textlink="">
      <xdr:nvSpPr>
        <xdr:cNvPr id="373" name="【保健センター・保健所】&#10;一人当たり面積平均値テキスト"/>
        <xdr:cNvSpPr txBox="1"/>
      </xdr:nvSpPr>
      <xdr:spPr>
        <a:xfrm>
          <a:off x="22199600" y="10537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55880</xdr:rowOff>
    </xdr:from>
    <xdr:to xmlns:xdr="http://schemas.openxmlformats.org/drawingml/2006/spreadsheetDrawing">
      <xdr:col>116</xdr:col>
      <xdr:colOff>114300</xdr:colOff>
      <xdr:row>62</xdr:row>
      <xdr:rowOff>157480</xdr:rowOff>
    </xdr:to>
    <xdr:sp macro="" textlink="">
      <xdr:nvSpPr>
        <xdr:cNvPr id="374" name="フローチャート: 判断 373"/>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57150</xdr:rowOff>
    </xdr:from>
    <xdr:to xmlns:xdr="http://schemas.openxmlformats.org/drawingml/2006/spreadsheetDrawing">
      <xdr:col>112</xdr:col>
      <xdr:colOff>38100</xdr:colOff>
      <xdr:row>62</xdr:row>
      <xdr:rowOff>158750</xdr:rowOff>
    </xdr:to>
    <xdr:sp macro="" textlink="">
      <xdr:nvSpPr>
        <xdr:cNvPr id="375" name="フローチャート: 判断 374"/>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61</xdr:row>
      <xdr:rowOff>3810</xdr:rowOff>
    </xdr:from>
    <xdr:ext cx="469900" cy="259080"/>
    <xdr:sp macro="" textlink="">
      <xdr:nvSpPr>
        <xdr:cNvPr id="376" name="n_1aveValue【保健センター・保健所】&#10;一人当たり面積"/>
        <xdr:cNvSpPr txBox="1"/>
      </xdr:nvSpPr>
      <xdr:spPr>
        <a:xfrm>
          <a:off x="21075650" y="10462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62</xdr:row>
      <xdr:rowOff>76200</xdr:rowOff>
    </xdr:from>
    <xdr:to xmlns:xdr="http://schemas.openxmlformats.org/drawingml/2006/spreadsheetDrawing">
      <xdr:col>107</xdr:col>
      <xdr:colOff>101600</xdr:colOff>
      <xdr:row>63</xdr:row>
      <xdr:rowOff>6350</xdr:rowOff>
    </xdr:to>
    <xdr:sp macro="" textlink="">
      <xdr:nvSpPr>
        <xdr:cNvPr id="377" name="フローチャート: 判断 376"/>
        <xdr:cNvSpPr/>
      </xdr:nvSpPr>
      <xdr:spPr>
        <a:xfrm>
          <a:off x="20383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61</xdr:row>
      <xdr:rowOff>22860</xdr:rowOff>
    </xdr:from>
    <xdr:ext cx="469265" cy="259080"/>
    <xdr:sp macro="" textlink="">
      <xdr:nvSpPr>
        <xdr:cNvPr id="378" name="n_2aveValue【保健センター・保健所】&#10;一人当たり面積"/>
        <xdr:cNvSpPr txBox="1"/>
      </xdr:nvSpPr>
      <xdr:spPr>
        <a:xfrm>
          <a:off x="20199350" y="10481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62</xdr:row>
      <xdr:rowOff>81915</xdr:rowOff>
    </xdr:from>
    <xdr:to xmlns:xdr="http://schemas.openxmlformats.org/drawingml/2006/spreadsheetDrawing">
      <xdr:col>102</xdr:col>
      <xdr:colOff>165100</xdr:colOff>
      <xdr:row>63</xdr:row>
      <xdr:rowOff>12065</xdr:rowOff>
    </xdr:to>
    <xdr:sp macro="" textlink="">
      <xdr:nvSpPr>
        <xdr:cNvPr id="379" name="フローチャート: 判断 378"/>
        <xdr:cNvSpPr/>
      </xdr:nvSpPr>
      <xdr:spPr>
        <a:xfrm>
          <a:off x="19494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61</xdr:row>
      <xdr:rowOff>29210</xdr:rowOff>
    </xdr:from>
    <xdr:ext cx="469265" cy="258445"/>
    <xdr:sp macro="" textlink="">
      <xdr:nvSpPr>
        <xdr:cNvPr id="380" name="n_3aveValue【保健センター・保健所】&#10;一人当たり面積"/>
        <xdr:cNvSpPr txBox="1"/>
      </xdr:nvSpPr>
      <xdr:spPr>
        <a:xfrm>
          <a:off x="19310350" y="10487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111760</xdr:rowOff>
    </xdr:from>
    <xdr:ext cx="762000" cy="258445"/>
    <xdr:sp macro="" textlink="">
      <xdr:nvSpPr>
        <xdr:cNvPr id="381" name="テキスト ボックス 380"/>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382" name="テキスト ボックス 38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383" name="テキスト ボックス 382"/>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384" name="テキスト ボックス 38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385" name="テキスト ボックス 38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66040</xdr:rowOff>
    </xdr:from>
    <xdr:to xmlns:xdr="http://schemas.openxmlformats.org/drawingml/2006/spreadsheetDrawing">
      <xdr:col>116</xdr:col>
      <xdr:colOff>114300</xdr:colOff>
      <xdr:row>63</xdr:row>
      <xdr:rowOff>167640</xdr:rowOff>
    </xdr:to>
    <xdr:sp macro="" textlink="">
      <xdr:nvSpPr>
        <xdr:cNvPr id="386" name="楕円 385"/>
        <xdr:cNvSpPr/>
      </xdr:nvSpPr>
      <xdr:spPr>
        <a:xfrm>
          <a:off x="221107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152400</xdr:rowOff>
    </xdr:from>
    <xdr:ext cx="469900" cy="259080"/>
    <xdr:sp macro="" textlink="">
      <xdr:nvSpPr>
        <xdr:cNvPr id="387" name="【保健センター・保健所】&#10;一人当たり面積該当値テキスト"/>
        <xdr:cNvSpPr txBox="1"/>
      </xdr:nvSpPr>
      <xdr:spPr>
        <a:xfrm>
          <a:off x="22199600" y="10782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68580</xdr:rowOff>
    </xdr:from>
    <xdr:to xmlns:xdr="http://schemas.openxmlformats.org/drawingml/2006/spreadsheetDrawing">
      <xdr:col>112</xdr:col>
      <xdr:colOff>38100</xdr:colOff>
      <xdr:row>63</xdr:row>
      <xdr:rowOff>170180</xdr:rowOff>
    </xdr:to>
    <xdr:sp macro="" textlink="">
      <xdr:nvSpPr>
        <xdr:cNvPr id="388" name="楕円 387"/>
        <xdr:cNvSpPr/>
      </xdr:nvSpPr>
      <xdr:spPr>
        <a:xfrm>
          <a:off x="212725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116840</xdr:rowOff>
    </xdr:from>
    <xdr:to xmlns:xdr="http://schemas.openxmlformats.org/drawingml/2006/spreadsheetDrawing">
      <xdr:col>116</xdr:col>
      <xdr:colOff>63500</xdr:colOff>
      <xdr:row>63</xdr:row>
      <xdr:rowOff>119380</xdr:rowOff>
    </xdr:to>
    <xdr:cxnSp macro="">
      <xdr:nvCxnSpPr>
        <xdr:cNvPr id="389" name="直線コネクタ 388"/>
        <xdr:cNvCxnSpPr/>
      </xdr:nvCxnSpPr>
      <xdr:spPr>
        <a:xfrm flipV="1">
          <a:off x="21323300" y="109181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71120</xdr:rowOff>
    </xdr:from>
    <xdr:to xmlns:xdr="http://schemas.openxmlformats.org/drawingml/2006/spreadsheetDrawing">
      <xdr:col>107</xdr:col>
      <xdr:colOff>101600</xdr:colOff>
      <xdr:row>64</xdr:row>
      <xdr:rowOff>1270</xdr:rowOff>
    </xdr:to>
    <xdr:sp macro="" textlink="">
      <xdr:nvSpPr>
        <xdr:cNvPr id="390" name="楕円 389"/>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119380</xdr:rowOff>
    </xdr:from>
    <xdr:to xmlns:xdr="http://schemas.openxmlformats.org/drawingml/2006/spreadsheetDrawing">
      <xdr:col>111</xdr:col>
      <xdr:colOff>177800</xdr:colOff>
      <xdr:row>63</xdr:row>
      <xdr:rowOff>121920</xdr:rowOff>
    </xdr:to>
    <xdr:cxnSp macro="">
      <xdr:nvCxnSpPr>
        <xdr:cNvPr id="391" name="直線コネクタ 390"/>
        <xdr:cNvCxnSpPr/>
      </xdr:nvCxnSpPr>
      <xdr:spPr>
        <a:xfrm flipV="1">
          <a:off x="20434300" y="109207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73660</xdr:rowOff>
    </xdr:from>
    <xdr:to xmlns:xdr="http://schemas.openxmlformats.org/drawingml/2006/spreadsheetDrawing">
      <xdr:col>102</xdr:col>
      <xdr:colOff>165100</xdr:colOff>
      <xdr:row>64</xdr:row>
      <xdr:rowOff>3810</xdr:rowOff>
    </xdr:to>
    <xdr:sp macro="" textlink="">
      <xdr:nvSpPr>
        <xdr:cNvPr id="392" name="楕円 391"/>
        <xdr:cNvSpPr/>
      </xdr:nvSpPr>
      <xdr:spPr>
        <a:xfrm>
          <a:off x="19494500" y="108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121920</xdr:rowOff>
    </xdr:from>
    <xdr:to xmlns:xdr="http://schemas.openxmlformats.org/drawingml/2006/spreadsheetDrawing">
      <xdr:col>107</xdr:col>
      <xdr:colOff>50800</xdr:colOff>
      <xdr:row>63</xdr:row>
      <xdr:rowOff>124460</xdr:rowOff>
    </xdr:to>
    <xdr:cxnSp macro="">
      <xdr:nvCxnSpPr>
        <xdr:cNvPr id="393" name="直線コネクタ 392"/>
        <xdr:cNvCxnSpPr/>
      </xdr:nvCxnSpPr>
      <xdr:spPr>
        <a:xfrm flipV="1">
          <a:off x="19545300" y="109232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161290</xdr:rowOff>
    </xdr:from>
    <xdr:ext cx="469900" cy="259080"/>
    <xdr:sp macro="" textlink="">
      <xdr:nvSpPr>
        <xdr:cNvPr id="394" name="n_1mainValue【保健センター・保健所】&#10;一人当たり面積"/>
        <xdr:cNvSpPr txBox="1"/>
      </xdr:nvSpPr>
      <xdr:spPr>
        <a:xfrm>
          <a:off x="21075650" y="1096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163830</xdr:rowOff>
    </xdr:from>
    <xdr:ext cx="469265" cy="259080"/>
    <xdr:sp macro="" textlink="">
      <xdr:nvSpPr>
        <xdr:cNvPr id="395" name="n_2mainValue【保健センター・保健所】&#10;一人当たり面積"/>
        <xdr:cNvSpPr txBox="1"/>
      </xdr:nvSpPr>
      <xdr:spPr>
        <a:xfrm>
          <a:off x="20199350" y="10965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166370</xdr:rowOff>
    </xdr:from>
    <xdr:ext cx="469265" cy="258445"/>
    <xdr:sp macro="" textlink="">
      <xdr:nvSpPr>
        <xdr:cNvPr id="396" name="n_3mainValue【保健センター・保健所】&#10;一人当たり面積"/>
        <xdr:cNvSpPr txBox="1"/>
      </xdr:nvSpPr>
      <xdr:spPr>
        <a:xfrm>
          <a:off x="19310350" y="10967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397" name="正方形/長方形 3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398" name="正方形/長方形 39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399" name="正方形/長方形 39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00" name="正方形/長方形 39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01" name="正方形/長方形 40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02" name="正方形/長方形 40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03" name="正方形/長方形 40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04" name="正方形/長方形 40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405" name="テキスト ボックス 404"/>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406" name="直線コネクタ 40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407" name="直線コネクタ 40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408" name="テキスト ボックス 407"/>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409" name="直線コネクタ 40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410" name="テキスト ボックス 409"/>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411" name="直線コネクタ 41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412" name="テキスト ボックス 41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413" name="直線コネクタ 41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414" name="テキスト ボックス 413"/>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415" name="直線コネクタ 41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416" name="テキスト ボックス 41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417" name="直線コネクタ 41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418" name="テキスト ボックス 417"/>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419" name="直線コネクタ 41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420" name="テキスト ボックス 419"/>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2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127635</xdr:rowOff>
    </xdr:to>
    <xdr:cxnSp macro="">
      <xdr:nvCxnSpPr>
        <xdr:cNvPr id="422" name="直線コネクタ 421"/>
        <xdr:cNvCxnSpPr/>
      </xdr:nvCxnSpPr>
      <xdr:spPr>
        <a:xfrm flipV="1">
          <a:off x="16318865" y="13280390"/>
          <a:ext cx="0" cy="1591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132080</xdr:rowOff>
    </xdr:from>
    <xdr:ext cx="340360" cy="258445"/>
    <xdr:sp macro="" textlink="">
      <xdr:nvSpPr>
        <xdr:cNvPr id="423" name="【消防施設】&#10;有形固定資産減価償却率最小値テキスト"/>
        <xdr:cNvSpPr txBox="1"/>
      </xdr:nvSpPr>
      <xdr:spPr>
        <a:xfrm>
          <a:off x="16357600" y="1487678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127635</xdr:rowOff>
    </xdr:from>
    <xdr:to xmlns:xdr="http://schemas.openxmlformats.org/drawingml/2006/spreadsheetDrawing">
      <xdr:col>86</xdr:col>
      <xdr:colOff>25400</xdr:colOff>
      <xdr:row>86</xdr:row>
      <xdr:rowOff>127635</xdr:rowOff>
    </xdr:to>
    <xdr:cxnSp macro="">
      <xdr:nvCxnSpPr>
        <xdr:cNvPr id="424" name="直線コネクタ 423"/>
        <xdr:cNvCxnSpPr/>
      </xdr:nvCxnSpPr>
      <xdr:spPr>
        <a:xfrm>
          <a:off x="16230600" y="1487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425" name="【消防施設】&#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426" name="直線コネクタ 425"/>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12065</xdr:rowOff>
    </xdr:from>
    <xdr:ext cx="405130" cy="259080"/>
    <xdr:sp macro="" textlink="">
      <xdr:nvSpPr>
        <xdr:cNvPr id="427" name="【消防施設】&#10;有形固定資産減価償却率平均値テキスト"/>
        <xdr:cNvSpPr txBox="1"/>
      </xdr:nvSpPr>
      <xdr:spPr>
        <a:xfrm>
          <a:off x="16357600" y="137280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160655</xdr:rowOff>
    </xdr:from>
    <xdr:to xmlns:xdr="http://schemas.openxmlformats.org/drawingml/2006/spreadsheetDrawing">
      <xdr:col>85</xdr:col>
      <xdr:colOff>177800</xdr:colOff>
      <xdr:row>81</xdr:row>
      <xdr:rowOff>90805</xdr:rowOff>
    </xdr:to>
    <xdr:sp macro="" textlink="">
      <xdr:nvSpPr>
        <xdr:cNvPr id="428" name="フローチャート: 判断 427"/>
        <xdr:cNvSpPr/>
      </xdr:nvSpPr>
      <xdr:spPr>
        <a:xfrm>
          <a:off x="162687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27940</xdr:rowOff>
    </xdr:from>
    <xdr:to xmlns:xdr="http://schemas.openxmlformats.org/drawingml/2006/spreadsheetDrawing">
      <xdr:col>81</xdr:col>
      <xdr:colOff>101600</xdr:colOff>
      <xdr:row>81</xdr:row>
      <xdr:rowOff>129540</xdr:rowOff>
    </xdr:to>
    <xdr:sp macro="" textlink="">
      <xdr:nvSpPr>
        <xdr:cNvPr id="429" name="フローチャート: 判断 428"/>
        <xdr:cNvSpPr/>
      </xdr:nvSpPr>
      <xdr:spPr>
        <a:xfrm>
          <a:off x="15430500" y="1391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79</xdr:row>
      <xdr:rowOff>146050</xdr:rowOff>
    </xdr:from>
    <xdr:ext cx="405130" cy="258445"/>
    <xdr:sp macro="" textlink="">
      <xdr:nvSpPr>
        <xdr:cNvPr id="430" name="n_1aveValue【消防施設】&#10;有形固定資産減価償却率"/>
        <xdr:cNvSpPr txBox="1"/>
      </xdr:nvSpPr>
      <xdr:spPr>
        <a:xfrm>
          <a:off x="15266035" y="13690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80</xdr:row>
      <xdr:rowOff>153670</xdr:rowOff>
    </xdr:from>
    <xdr:to xmlns:xdr="http://schemas.openxmlformats.org/drawingml/2006/spreadsheetDrawing">
      <xdr:col>76</xdr:col>
      <xdr:colOff>165100</xdr:colOff>
      <xdr:row>81</xdr:row>
      <xdr:rowOff>83820</xdr:rowOff>
    </xdr:to>
    <xdr:sp macro="" textlink="">
      <xdr:nvSpPr>
        <xdr:cNvPr id="431" name="フローチャート: 判断 430"/>
        <xdr:cNvSpPr/>
      </xdr:nvSpPr>
      <xdr:spPr>
        <a:xfrm>
          <a:off x="14541500" y="1386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79</xdr:row>
      <xdr:rowOff>100330</xdr:rowOff>
    </xdr:from>
    <xdr:ext cx="404495" cy="258445"/>
    <xdr:sp macro="" textlink="">
      <xdr:nvSpPr>
        <xdr:cNvPr id="432" name="n_2aveValue【消防施設】&#10;有形固定資産減価償却率"/>
        <xdr:cNvSpPr txBox="1"/>
      </xdr:nvSpPr>
      <xdr:spPr>
        <a:xfrm>
          <a:off x="14389735" y="136448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80</xdr:row>
      <xdr:rowOff>122555</xdr:rowOff>
    </xdr:from>
    <xdr:to xmlns:xdr="http://schemas.openxmlformats.org/drawingml/2006/spreadsheetDrawing">
      <xdr:col>72</xdr:col>
      <xdr:colOff>38100</xdr:colOff>
      <xdr:row>81</xdr:row>
      <xdr:rowOff>52705</xdr:rowOff>
    </xdr:to>
    <xdr:sp macro="" textlink="">
      <xdr:nvSpPr>
        <xdr:cNvPr id="433" name="フローチャート: 判断 432"/>
        <xdr:cNvSpPr/>
      </xdr:nvSpPr>
      <xdr:spPr>
        <a:xfrm>
          <a:off x="13652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79</xdr:row>
      <xdr:rowOff>69215</xdr:rowOff>
    </xdr:from>
    <xdr:ext cx="404495" cy="259080"/>
    <xdr:sp macro="" textlink="">
      <xdr:nvSpPr>
        <xdr:cNvPr id="434" name="n_3aveValue【消防施設】&#10;有形固定資産減価償却率"/>
        <xdr:cNvSpPr txBox="1"/>
      </xdr:nvSpPr>
      <xdr:spPr>
        <a:xfrm>
          <a:off x="13500735" y="136137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435" name="テキスト ボックス 43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436" name="テキスト ボックス 43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437" name="テキスト ボックス 43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438" name="テキスト ボックス 43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439" name="テキスト ボックス 43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46355</xdr:rowOff>
    </xdr:from>
    <xdr:to xmlns:xdr="http://schemas.openxmlformats.org/drawingml/2006/spreadsheetDrawing">
      <xdr:col>85</xdr:col>
      <xdr:colOff>177800</xdr:colOff>
      <xdr:row>84</xdr:row>
      <xdr:rowOff>147955</xdr:rowOff>
    </xdr:to>
    <xdr:sp macro="" textlink="">
      <xdr:nvSpPr>
        <xdr:cNvPr id="440" name="楕円 439"/>
        <xdr:cNvSpPr/>
      </xdr:nvSpPr>
      <xdr:spPr>
        <a:xfrm>
          <a:off x="162687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24765</xdr:rowOff>
    </xdr:from>
    <xdr:ext cx="405130" cy="259080"/>
    <xdr:sp macro="" textlink="">
      <xdr:nvSpPr>
        <xdr:cNvPr id="441" name="【消防施設】&#10;有形固定資産減価償却率該当値テキスト"/>
        <xdr:cNvSpPr txBox="1"/>
      </xdr:nvSpPr>
      <xdr:spPr>
        <a:xfrm>
          <a:off x="16357600" y="14426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75565</xdr:rowOff>
    </xdr:from>
    <xdr:to xmlns:xdr="http://schemas.openxmlformats.org/drawingml/2006/spreadsheetDrawing">
      <xdr:col>81</xdr:col>
      <xdr:colOff>101600</xdr:colOff>
      <xdr:row>85</xdr:row>
      <xdr:rowOff>6350</xdr:rowOff>
    </xdr:to>
    <xdr:sp macro="" textlink="">
      <xdr:nvSpPr>
        <xdr:cNvPr id="442" name="楕円 441"/>
        <xdr:cNvSpPr/>
      </xdr:nvSpPr>
      <xdr:spPr>
        <a:xfrm>
          <a:off x="15430500" y="14477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97790</xdr:rowOff>
    </xdr:from>
    <xdr:to xmlns:xdr="http://schemas.openxmlformats.org/drawingml/2006/spreadsheetDrawing">
      <xdr:col>85</xdr:col>
      <xdr:colOff>127000</xdr:colOff>
      <xdr:row>84</xdr:row>
      <xdr:rowOff>126365</xdr:rowOff>
    </xdr:to>
    <xdr:cxnSp macro="">
      <xdr:nvCxnSpPr>
        <xdr:cNvPr id="443" name="直線コネクタ 442"/>
        <xdr:cNvCxnSpPr/>
      </xdr:nvCxnSpPr>
      <xdr:spPr>
        <a:xfrm flipV="1">
          <a:off x="15481300" y="1449959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116205</xdr:rowOff>
    </xdr:from>
    <xdr:to xmlns:xdr="http://schemas.openxmlformats.org/drawingml/2006/spreadsheetDrawing">
      <xdr:col>76</xdr:col>
      <xdr:colOff>165100</xdr:colOff>
      <xdr:row>85</xdr:row>
      <xdr:rowOff>46355</xdr:rowOff>
    </xdr:to>
    <xdr:sp macro="" textlink="">
      <xdr:nvSpPr>
        <xdr:cNvPr id="444" name="楕円 443"/>
        <xdr:cNvSpPr/>
      </xdr:nvSpPr>
      <xdr:spPr>
        <a:xfrm>
          <a:off x="145415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126365</xdr:rowOff>
    </xdr:from>
    <xdr:to xmlns:xdr="http://schemas.openxmlformats.org/drawingml/2006/spreadsheetDrawing">
      <xdr:col>81</xdr:col>
      <xdr:colOff>50800</xdr:colOff>
      <xdr:row>84</xdr:row>
      <xdr:rowOff>167005</xdr:rowOff>
    </xdr:to>
    <xdr:cxnSp macro="">
      <xdr:nvCxnSpPr>
        <xdr:cNvPr id="445" name="直線コネクタ 444"/>
        <xdr:cNvCxnSpPr/>
      </xdr:nvCxnSpPr>
      <xdr:spPr>
        <a:xfrm flipV="1">
          <a:off x="14592300" y="1452816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101600</xdr:rowOff>
    </xdr:from>
    <xdr:to xmlns:xdr="http://schemas.openxmlformats.org/drawingml/2006/spreadsheetDrawing">
      <xdr:col>72</xdr:col>
      <xdr:colOff>38100</xdr:colOff>
      <xdr:row>84</xdr:row>
      <xdr:rowOff>31750</xdr:rowOff>
    </xdr:to>
    <xdr:sp macro="" textlink="">
      <xdr:nvSpPr>
        <xdr:cNvPr id="446" name="楕円 445"/>
        <xdr:cNvSpPr/>
      </xdr:nvSpPr>
      <xdr:spPr>
        <a:xfrm>
          <a:off x="1365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152400</xdr:rowOff>
    </xdr:from>
    <xdr:to xmlns:xdr="http://schemas.openxmlformats.org/drawingml/2006/spreadsheetDrawing">
      <xdr:col>76</xdr:col>
      <xdr:colOff>114300</xdr:colOff>
      <xdr:row>84</xdr:row>
      <xdr:rowOff>167005</xdr:rowOff>
    </xdr:to>
    <xdr:cxnSp macro="">
      <xdr:nvCxnSpPr>
        <xdr:cNvPr id="447" name="直線コネクタ 446"/>
        <xdr:cNvCxnSpPr/>
      </xdr:nvCxnSpPr>
      <xdr:spPr>
        <a:xfrm>
          <a:off x="13703300" y="14382750"/>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84</xdr:row>
      <xdr:rowOff>168275</xdr:rowOff>
    </xdr:from>
    <xdr:ext cx="405130" cy="258445"/>
    <xdr:sp macro="" textlink="">
      <xdr:nvSpPr>
        <xdr:cNvPr id="448" name="n_1mainValue【消防施設】&#10;有形固定資産減価償却率"/>
        <xdr:cNvSpPr txBox="1"/>
      </xdr:nvSpPr>
      <xdr:spPr>
        <a:xfrm>
          <a:off x="15266035" y="145700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37465</xdr:rowOff>
    </xdr:from>
    <xdr:ext cx="404495" cy="259080"/>
    <xdr:sp macro="" textlink="">
      <xdr:nvSpPr>
        <xdr:cNvPr id="449" name="n_2mainValue【消防施設】&#10;有形固定資産減価償却率"/>
        <xdr:cNvSpPr txBox="1"/>
      </xdr:nvSpPr>
      <xdr:spPr>
        <a:xfrm>
          <a:off x="14389735" y="146107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22860</xdr:rowOff>
    </xdr:from>
    <xdr:ext cx="404495" cy="259080"/>
    <xdr:sp macro="" textlink="">
      <xdr:nvSpPr>
        <xdr:cNvPr id="450" name="n_3mainValue【消防施設】&#10;有形固定資産減価償却率"/>
        <xdr:cNvSpPr txBox="1"/>
      </xdr:nvSpPr>
      <xdr:spPr>
        <a:xfrm>
          <a:off x="13500735" y="14424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58" name="正方形/長方形 45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459" name="テキスト ボックス 458"/>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460" name="直線コネクタ 45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461" name="直線コネクタ 460"/>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462" name="テキスト ボックス 461"/>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463" name="直線コネクタ 462"/>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464" name="テキスト ボックス 463"/>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465" name="直線コネクタ 464"/>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466" name="テキスト ボックス 465"/>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467" name="直線コネクタ 466"/>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468" name="テキスト ボックス 467"/>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469" name="直線コネクタ 468"/>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470" name="テキスト ボックス 469"/>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471" name="直線コネクタ 47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124460</xdr:rowOff>
    </xdr:from>
    <xdr:ext cx="531495" cy="259080"/>
    <xdr:sp macro="" textlink="">
      <xdr:nvSpPr>
        <xdr:cNvPr id="472" name="テキスト ボックス 471"/>
        <xdr:cNvSpPr txBox="1"/>
      </xdr:nvSpPr>
      <xdr:spPr>
        <a:xfrm>
          <a:off x="17756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73"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91440</xdr:rowOff>
    </xdr:from>
    <xdr:to xmlns:xdr="http://schemas.openxmlformats.org/drawingml/2006/spreadsheetDrawing">
      <xdr:col>116</xdr:col>
      <xdr:colOff>62865</xdr:colOff>
      <xdr:row>86</xdr:row>
      <xdr:rowOff>112395</xdr:rowOff>
    </xdr:to>
    <xdr:cxnSp macro="">
      <xdr:nvCxnSpPr>
        <xdr:cNvPr id="474" name="直線コネクタ 473"/>
        <xdr:cNvCxnSpPr/>
      </xdr:nvCxnSpPr>
      <xdr:spPr>
        <a:xfrm flipV="1">
          <a:off x="22160865" y="13464540"/>
          <a:ext cx="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116205</xdr:rowOff>
    </xdr:from>
    <xdr:ext cx="469900" cy="259080"/>
    <xdr:sp macro="" textlink="">
      <xdr:nvSpPr>
        <xdr:cNvPr id="475" name="【消防施設】&#10;一人当たり面積最小値テキスト"/>
        <xdr:cNvSpPr txBox="1"/>
      </xdr:nvSpPr>
      <xdr:spPr>
        <a:xfrm>
          <a:off x="22199600" y="14860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112395</xdr:rowOff>
    </xdr:from>
    <xdr:to xmlns:xdr="http://schemas.openxmlformats.org/drawingml/2006/spreadsheetDrawing">
      <xdr:col>116</xdr:col>
      <xdr:colOff>152400</xdr:colOff>
      <xdr:row>86</xdr:row>
      <xdr:rowOff>112395</xdr:rowOff>
    </xdr:to>
    <xdr:cxnSp macro="">
      <xdr:nvCxnSpPr>
        <xdr:cNvPr id="476" name="直線コネクタ 475"/>
        <xdr:cNvCxnSpPr/>
      </xdr:nvCxnSpPr>
      <xdr:spPr>
        <a:xfrm>
          <a:off x="22072600" y="1485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38100</xdr:rowOff>
    </xdr:from>
    <xdr:ext cx="469900" cy="259080"/>
    <xdr:sp macro="" textlink="">
      <xdr:nvSpPr>
        <xdr:cNvPr id="477" name="【消防施設】&#10;一人当たり面積最大値テキスト"/>
        <xdr:cNvSpPr txBox="1"/>
      </xdr:nvSpPr>
      <xdr:spPr>
        <a:xfrm>
          <a:off x="22199600" y="13239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91440</xdr:rowOff>
    </xdr:from>
    <xdr:to xmlns:xdr="http://schemas.openxmlformats.org/drawingml/2006/spreadsheetDrawing">
      <xdr:col>116</xdr:col>
      <xdr:colOff>152400</xdr:colOff>
      <xdr:row>78</xdr:row>
      <xdr:rowOff>91440</xdr:rowOff>
    </xdr:to>
    <xdr:cxnSp macro="">
      <xdr:nvCxnSpPr>
        <xdr:cNvPr id="478" name="直線コネクタ 477"/>
        <xdr:cNvCxnSpPr/>
      </xdr:nvCxnSpPr>
      <xdr:spPr>
        <a:xfrm>
          <a:off x="22072600" y="1346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15875</xdr:rowOff>
    </xdr:from>
    <xdr:ext cx="469900" cy="259080"/>
    <xdr:sp macro="" textlink="">
      <xdr:nvSpPr>
        <xdr:cNvPr id="479" name="【消防施設】&#10;一人当たり面積平均値テキスト"/>
        <xdr:cNvSpPr txBox="1"/>
      </xdr:nvSpPr>
      <xdr:spPr>
        <a:xfrm>
          <a:off x="22199600" y="145891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164465</xdr:rowOff>
    </xdr:from>
    <xdr:to xmlns:xdr="http://schemas.openxmlformats.org/drawingml/2006/spreadsheetDrawing">
      <xdr:col>116</xdr:col>
      <xdr:colOff>114300</xdr:colOff>
      <xdr:row>86</xdr:row>
      <xdr:rowOff>94615</xdr:rowOff>
    </xdr:to>
    <xdr:sp macro="" textlink="">
      <xdr:nvSpPr>
        <xdr:cNvPr id="480" name="フローチャート: 判断 479"/>
        <xdr:cNvSpPr/>
      </xdr:nvSpPr>
      <xdr:spPr>
        <a:xfrm>
          <a:off x="22110700" y="1473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165100</xdr:rowOff>
    </xdr:from>
    <xdr:to xmlns:xdr="http://schemas.openxmlformats.org/drawingml/2006/spreadsheetDrawing">
      <xdr:col>112</xdr:col>
      <xdr:colOff>38100</xdr:colOff>
      <xdr:row>86</xdr:row>
      <xdr:rowOff>95250</xdr:rowOff>
    </xdr:to>
    <xdr:sp macro="" textlink="">
      <xdr:nvSpPr>
        <xdr:cNvPr id="481" name="フローチャート: 判断 480"/>
        <xdr:cNvSpPr/>
      </xdr:nvSpPr>
      <xdr:spPr>
        <a:xfrm>
          <a:off x="21272500" y="1473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84</xdr:row>
      <xdr:rowOff>111760</xdr:rowOff>
    </xdr:from>
    <xdr:ext cx="469900" cy="258445"/>
    <xdr:sp macro="" textlink="">
      <xdr:nvSpPr>
        <xdr:cNvPr id="482" name="n_1aveValue【消防施設】&#10;一人当たり面積"/>
        <xdr:cNvSpPr txBox="1"/>
      </xdr:nvSpPr>
      <xdr:spPr>
        <a:xfrm>
          <a:off x="21075650" y="14513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85</xdr:row>
      <xdr:rowOff>162560</xdr:rowOff>
    </xdr:from>
    <xdr:to xmlns:xdr="http://schemas.openxmlformats.org/drawingml/2006/spreadsheetDrawing">
      <xdr:col>107</xdr:col>
      <xdr:colOff>101600</xdr:colOff>
      <xdr:row>86</xdr:row>
      <xdr:rowOff>92710</xdr:rowOff>
    </xdr:to>
    <xdr:sp macro="" textlink="">
      <xdr:nvSpPr>
        <xdr:cNvPr id="483" name="フローチャート: 判断 482"/>
        <xdr:cNvSpPr/>
      </xdr:nvSpPr>
      <xdr:spPr>
        <a:xfrm>
          <a:off x="20383500" y="1473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84</xdr:row>
      <xdr:rowOff>109220</xdr:rowOff>
    </xdr:from>
    <xdr:ext cx="469265" cy="258445"/>
    <xdr:sp macro="" textlink="">
      <xdr:nvSpPr>
        <xdr:cNvPr id="484" name="n_2aveValue【消防施設】&#10;一人当たり面積"/>
        <xdr:cNvSpPr txBox="1"/>
      </xdr:nvSpPr>
      <xdr:spPr>
        <a:xfrm>
          <a:off x="20199350" y="14511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86</xdr:row>
      <xdr:rowOff>6350</xdr:rowOff>
    </xdr:from>
    <xdr:to xmlns:xdr="http://schemas.openxmlformats.org/drawingml/2006/spreadsheetDrawing">
      <xdr:col>102</xdr:col>
      <xdr:colOff>165100</xdr:colOff>
      <xdr:row>86</xdr:row>
      <xdr:rowOff>107315</xdr:rowOff>
    </xdr:to>
    <xdr:sp macro="" textlink="">
      <xdr:nvSpPr>
        <xdr:cNvPr id="485" name="フローチャート: 判断 484"/>
        <xdr:cNvSpPr/>
      </xdr:nvSpPr>
      <xdr:spPr>
        <a:xfrm>
          <a:off x="19494500" y="147510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84</xdr:row>
      <xdr:rowOff>123825</xdr:rowOff>
    </xdr:from>
    <xdr:ext cx="469265" cy="258445"/>
    <xdr:sp macro="" textlink="">
      <xdr:nvSpPr>
        <xdr:cNvPr id="486" name="n_3aveValue【消防施設】&#10;一人当たり面積"/>
        <xdr:cNvSpPr txBox="1"/>
      </xdr:nvSpPr>
      <xdr:spPr>
        <a:xfrm>
          <a:off x="19310350" y="14525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487" name="テキスト ボックス 48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488" name="テキスト ボックス 48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489" name="テキスト ボックス 48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490" name="テキスト ボックス 48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491" name="テキスト ボックス 49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31115</xdr:rowOff>
    </xdr:from>
    <xdr:to xmlns:xdr="http://schemas.openxmlformats.org/drawingml/2006/spreadsheetDrawing">
      <xdr:col>116</xdr:col>
      <xdr:colOff>114300</xdr:colOff>
      <xdr:row>86</xdr:row>
      <xdr:rowOff>132715</xdr:rowOff>
    </xdr:to>
    <xdr:sp macro="" textlink="">
      <xdr:nvSpPr>
        <xdr:cNvPr id="492" name="楕円 491"/>
        <xdr:cNvSpPr/>
      </xdr:nvSpPr>
      <xdr:spPr>
        <a:xfrm>
          <a:off x="22110700" y="1477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143510</xdr:rowOff>
    </xdr:from>
    <xdr:ext cx="469900" cy="258445"/>
    <xdr:sp macro="" textlink="">
      <xdr:nvSpPr>
        <xdr:cNvPr id="493" name="【消防施設】&#10;一人当たり面積該当値テキスト"/>
        <xdr:cNvSpPr txBox="1"/>
      </xdr:nvSpPr>
      <xdr:spPr>
        <a:xfrm>
          <a:off x="22199600" y="14716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31750</xdr:rowOff>
    </xdr:from>
    <xdr:to xmlns:xdr="http://schemas.openxmlformats.org/drawingml/2006/spreadsheetDrawing">
      <xdr:col>112</xdr:col>
      <xdr:colOff>38100</xdr:colOff>
      <xdr:row>86</xdr:row>
      <xdr:rowOff>133350</xdr:rowOff>
    </xdr:to>
    <xdr:sp macro="" textlink="">
      <xdr:nvSpPr>
        <xdr:cNvPr id="494" name="楕円 493"/>
        <xdr:cNvSpPr/>
      </xdr:nvSpPr>
      <xdr:spPr>
        <a:xfrm>
          <a:off x="21272500" y="14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81915</xdr:rowOff>
    </xdr:from>
    <xdr:to xmlns:xdr="http://schemas.openxmlformats.org/drawingml/2006/spreadsheetDrawing">
      <xdr:col>116</xdr:col>
      <xdr:colOff>63500</xdr:colOff>
      <xdr:row>86</xdr:row>
      <xdr:rowOff>82550</xdr:rowOff>
    </xdr:to>
    <xdr:cxnSp macro="">
      <xdr:nvCxnSpPr>
        <xdr:cNvPr id="495" name="直線コネクタ 494"/>
        <xdr:cNvCxnSpPr/>
      </xdr:nvCxnSpPr>
      <xdr:spPr>
        <a:xfrm flipV="1">
          <a:off x="21323300" y="1482661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32385</xdr:rowOff>
    </xdr:from>
    <xdr:to xmlns:xdr="http://schemas.openxmlformats.org/drawingml/2006/spreadsheetDrawing">
      <xdr:col>107</xdr:col>
      <xdr:colOff>101600</xdr:colOff>
      <xdr:row>86</xdr:row>
      <xdr:rowOff>133985</xdr:rowOff>
    </xdr:to>
    <xdr:sp macro="" textlink="">
      <xdr:nvSpPr>
        <xdr:cNvPr id="496" name="楕円 495"/>
        <xdr:cNvSpPr/>
      </xdr:nvSpPr>
      <xdr:spPr>
        <a:xfrm>
          <a:off x="20383500" y="147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82550</xdr:rowOff>
    </xdr:from>
    <xdr:to xmlns:xdr="http://schemas.openxmlformats.org/drawingml/2006/spreadsheetDrawing">
      <xdr:col>111</xdr:col>
      <xdr:colOff>177800</xdr:colOff>
      <xdr:row>86</xdr:row>
      <xdr:rowOff>83185</xdr:rowOff>
    </xdr:to>
    <xdr:cxnSp macro="">
      <xdr:nvCxnSpPr>
        <xdr:cNvPr id="497" name="直線コネクタ 496"/>
        <xdr:cNvCxnSpPr/>
      </xdr:nvCxnSpPr>
      <xdr:spPr>
        <a:xfrm flipV="1">
          <a:off x="20434300" y="148272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32385</xdr:rowOff>
    </xdr:from>
    <xdr:to xmlns:xdr="http://schemas.openxmlformats.org/drawingml/2006/spreadsheetDrawing">
      <xdr:col>102</xdr:col>
      <xdr:colOff>165100</xdr:colOff>
      <xdr:row>86</xdr:row>
      <xdr:rowOff>133985</xdr:rowOff>
    </xdr:to>
    <xdr:sp macro="" textlink="">
      <xdr:nvSpPr>
        <xdr:cNvPr id="498" name="楕円 497"/>
        <xdr:cNvSpPr/>
      </xdr:nvSpPr>
      <xdr:spPr>
        <a:xfrm>
          <a:off x="19494500" y="147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83185</xdr:rowOff>
    </xdr:from>
    <xdr:to xmlns:xdr="http://schemas.openxmlformats.org/drawingml/2006/spreadsheetDrawing">
      <xdr:col>107</xdr:col>
      <xdr:colOff>50800</xdr:colOff>
      <xdr:row>86</xdr:row>
      <xdr:rowOff>83185</xdr:rowOff>
    </xdr:to>
    <xdr:cxnSp macro="">
      <xdr:nvCxnSpPr>
        <xdr:cNvPr id="499" name="直線コネクタ 498"/>
        <xdr:cNvCxnSpPr/>
      </xdr:nvCxnSpPr>
      <xdr:spPr>
        <a:xfrm flipV="1">
          <a:off x="19545300" y="148278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86</xdr:row>
      <xdr:rowOff>124460</xdr:rowOff>
    </xdr:from>
    <xdr:ext cx="469900" cy="259080"/>
    <xdr:sp macro="" textlink="">
      <xdr:nvSpPr>
        <xdr:cNvPr id="500" name="n_1mainValue【消防施設】&#10;一人当たり面積"/>
        <xdr:cNvSpPr txBox="1"/>
      </xdr:nvSpPr>
      <xdr:spPr>
        <a:xfrm>
          <a:off x="21075650" y="14869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125095</xdr:rowOff>
    </xdr:from>
    <xdr:ext cx="469265" cy="258445"/>
    <xdr:sp macro="" textlink="">
      <xdr:nvSpPr>
        <xdr:cNvPr id="501" name="n_2mainValue【消防施設】&#10;一人当たり面積"/>
        <xdr:cNvSpPr txBox="1"/>
      </xdr:nvSpPr>
      <xdr:spPr>
        <a:xfrm>
          <a:off x="20199350" y="14869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125095</xdr:rowOff>
    </xdr:from>
    <xdr:ext cx="469265" cy="258445"/>
    <xdr:sp macro="" textlink="">
      <xdr:nvSpPr>
        <xdr:cNvPr id="502" name="n_3mainValue【消防施設】&#10;一人当たり面積"/>
        <xdr:cNvSpPr txBox="1"/>
      </xdr:nvSpPr>
      <xdr:spPr>
        <a:xfrm>
          <a:off x="19310350" y="14869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03" name="正方形/長方形 5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10" name="正方形/長方形 50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511" name="テキスト ボックス 510"/>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12" name="直線コネクタ 51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513" name="直線コネクタ 51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10160</xdr:rowOff>
    </xdr:from>
    <xdr:ext cx="338455" cy="259080"/>
    <xdr:sp macro="" textlink="">
      <xdr:nvSpPr>
        <xdr:cNvPr id="514" name="テキスト ボックス 513"/>
        <xdr:cNvSpPr txBox="1"/>
      </xdr:nvSpPr>
      <xdr:spPr>
        <a:xfrm>
          <a:off x="12106910" y="1852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515" name="直線コネクタ 51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516" name="テキスト ボックス 515"/>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517" name="直線コネクタ 51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518" name="テキスト ボックス 51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519" name="直線コネクタ 51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520" name="テキスト ボックス 51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521" name="直線コネクタ 52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6725" cy="258445"/>
    <xdr:sp macro="" textlink="">
      <xdr:nvSpPr>
        <xdr:cNvPr id="522" name="テキスト ボックス 521"/>
        <xdr:cNvSpPr txBox="1"/>
      </xdr:nvSpPr>
      <xdr:spPr>
        <a:xfrm>
          <a:off x="11978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23" name="直線コネクタ 52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524" name="テキスト ボックス 523"/>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2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82550</xdr:rowOff>
    </xdr:from>
    <xdr:to xmlns:xdr="http://schemas.openxmlformats.org/drawingml/2006/spreadsheetDrawing">
      <xdr:col>85</xdr:col>
      <xdr:colOff>126365</xdr:colOff>
      <xdr:row>108</xdr:row>
      <xdr:rowOff>152400</xdr:rowOff>
    </xdr:to>
    <xdr:cxnSp macro="">
      <xdr:nvCxnSpPr>
        <xdr:cNvPr id="526" name="直線コネクタ 525"/>
        <xdr:cNvCxnSpPr/>
      </xdr:nvCxnSpPr>
      <xdr:spPr>
        <a:xfrm flipV="1">
          <a:off x="16318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340360" cy="258445"/>
    <xdr:sp macro="" textlink="">
      <xdr:nvSpPr>
        <xdr:cNvPr id="527" name="【庁舎】&#10;有形固定資産減価償却率最小値テキスト"/>
        <xdr:cNvSpPr txBox="1"/>
      </xdr:nvSpPr>
      <xdr:spPr>
        <a:xfrm>
          <a:off x="16357600" y="186728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528" name="直線コネクタ 527"/>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100</xdr:row>
      <xdr:rowOff>29210</xdr:rowOff>
    </xdr:from>
    <xdr:ext cx="469900" cy="258445"/>
    <xdr:sp macro="" textlink="">
      <xdr:nvSpPr>
        <xdr:cNvPr id="529" name="【庁舎】&#10;有形固定資産減価償却率最大値テキスト"/>
        <xdr:cNvSpPr txBox="1"/>
      </xdr:nvSpPr>
      <xdr:spPr>
        <a:xfrm>
          <a:off x="16357600" y="17174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82550</xdr:rowOff>
    </xdr:from>
    <xdr:to xmlns:xdr="http://schemas.openxmlformats.org/drawingml/2006/spreadsheetDrawing">
      <xdr:col>86</xdr:col>
      <xdr:colOff>25400</xdr:colOff>
      <xdr:row>101</xdr:row>
      <xdr:rowOff>82550</xdr:rowOff>
    </xdr:to>
    <xdr:cxnSp macro="">
      <xdr:nvCxnSpPr>
        <xdr:cNvPr id="530" name="直線コネクタ 529"/>
        <xdr:cNvCxnSpPr/>
      </xdr:nvCxnSpPr>
      <xdr:spPr>
        <a:xfrm>
          <a:off x="16230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11430</xdr:rowOff>
    </xdr:from>
    <xdr:ext cx="405130" cy="259080"/>
    <xdr:sp macro="" textlink="">
      <xdr:nvSpPr>
        <xdr:cNvPr id="531" name="【庁舎】&#10;有形固定資産減価償却率平均値テキスト"/>
        <xdr:cNvSpPr txBox="1"/>
      </xdr:nvSpPr>
      <xdr:spPr>
        <a:xfrm>
          <a:off x="16357600" y="17842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33020</xdr:rowOff>
    </xdr:from>
    <xdr:to xmlns:xdr="http://schemas.openxmlformats.org/drawingml/2006/spreadsheetDrawing">
      <xdr:col>85</xdr:col>
      <xdr:colOff>177800</xdr:colOff>
      <xdr:row>104</xdr:row>
      <xdr:rowOff>134620</xdr:rowOff>
    </xdr:to>
    <xdr:sp macro="" textlink="">
      <xdr:nvSpPr>
        <xdr:cNvPr id="532" name="フローチャート: 判断 531"/>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11430</xdr:rowOff>
    </xdr:from>
    <xdr:to xmlns:xdr="http://schemas.openxmlformats.org/drawingml/2006/spreadsheetDrawing">
      <xdr:col>81</xdr:col>
      <xdr:colOff>101600</xdr:colOff>
      <xdr:row>104</xdr:row>
      <xdr:rowOff>113030</xdr:rowOff>
    </xdr:to>
    <xdr:sp macro="" textlink="">
      <xdr:nvSpPr>
        <xdr:cNvPr id="533" name="フローチャート: 判断 532"/>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104</xdr:row>
      <xdr:rowOff>104140</xdr:rowOff>
    </xdr:from>
    <xdr:ext cx="405130" cy="259080"/>
    <xdr:sp macro="" textlink="">
      <xdr:nvSpPr>
        <xdr:cNvPr id="534" name="n_1aveValue【庁舎】&#10;有形固定資産減価償却率"/>
        <xdr:cNvSpPr txBox="1"/>
      </xdr:nvSpPr>
      <xdr:spPr>
        <a:xfrm>
          <a:off x="15266035" y="17934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104</xdr:row>
      <xdr:rowOff>6350</xdr:rowOff>
    </xdr:from>
    <xdr:to xmlns:xdr="http://schemas.openxmlformats.org/drawingml/2006/spreadsheetDrawing">
      <xdr:col>76</xdr:col>
      <xdr:colOff>165100</xdr:colOff>
      <xdr:row>104</xdr:row>
      <xdr:rowOff>107950</xdr:rowOff>
    </xdr:to>
    <xdr:sp macro="" textlink="">
      <xdr:nvSpPr>
        <xdr:cNvPr id="535" name="フローチャート: 判断 534"/>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104</xdr:row>
      <xdr:rowOff>99060</xdr:rowOff>
    </xdr:from>
    <xdr:ext cx="404495" cy="258445"/>
    <xdr:sp macro="" textlink="">
      <xdr:nvSpPr>
        <xdr:cNvPr id="536" name="n_2aveValue【庁舎】&#10;有形固定資産減価償却率"/>
        <xdr:cNvSpPr txBox="1"/>
      </xdr:nvSpPr>
      <xdr:spPr>
        <a:xfrm>
          <a:off x="14389735" y="17929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104</xdr:row>
      <xdr:rowOff>38100</xdr:rowOff>
    </xdr:from>
    <xdr:to xmlns:xdr="http://schemas.openxmlformats.org/drawingml/2006/spreadsheetDrawing">
      <xdr:col>72</xdr:col>
      <xdr:colOff>38100</xdr:colOff>
      <xdr:row>104</xdr:row>
      <xdr:rowOff>139700</xdr:rowOff>
    </xdr:to>
    <xdr:sp macro="" textlink="">
      <xdr:nvSpPr>
        <xdr:cNvPr id="537" name="フローチャート: 判断 536"/>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104</xdr:row>
      <xdr:rowOff>130810</xdr:rowOff>
    </xdr:from>
    <xdr:ext cx="404495" cy="259080"/>
    <xdr:sp macro="" textlink="">
      <xdr:nvSpPr>
        <xdr:cNvPr id="538" name="n_3aveValue【庁舎】&#10;有形固定資産減価償却率"/>
        <xdr:cNvSpPr txBox="1"/>
      </xdr:nvSpPr>
      <xdr:spPr>
        <a:xfrm>
          <a:off x="13500735" y="17961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539" name="テキスト ボックス 53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40" name="テキスト ボックス 53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41" name="テキスト ボックス 54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42" name="テキスト ボックス 54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43" name="テキスト ボックス 54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54610</xdr:rowOff>
    </xdr:from>
    <xdr:to xmlns:xdr="http://schemas.openxmlformats.org/drawingml/2006/spreadsheetDrawing">
      <xdr:col>85</xdr:col>
      <xdr:colOff>177800</xdr:colOff>
      <xdr:row>101</xdr:row>
      <xdr:rowOff>156210</xdr:rowOff>
    </xdr:to>
    <xdr:sp macro="" textlink="">
      <xdr:nvSpPr>
        <xdr:cNvPr id="544" name="楕円 543"/>
        <xdr:cNvSpPr/>
      </xdr:nvSpPr>
      <xdr:spPr>
        <a:xfrm>
          <a:off x="16268700" y="1737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156210</xdr:rowOff>
    </xdr:from>
    <xdr:ext cx="405130" cy="258445"/>
    <xdr:sp macro="" textlink="">
      <xdr:nvSpPr>
        <xdr:cNvPr id="545" name="【庁舎】&#10;有形固定資産減価償却率該当値テキスト"/>
        <xdr:cNvSpPr txBox="1"/>
      </xdr:nvSpPr>
      <xdr:spPr>
        <a:xfrm>
          <a:off x="16357600" y="17301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77470</xdr:rowOff>
    </xdr:from>
    <xdr:to xmlns:xdr="http://schemas.openxmlformats.org/drawingml/2006/spreadsheetDrawing">
      <xdr:col>81</xdr:col>
      <xdr:colOff>101600</xdr:colOff>
      <xdr:row>102</xdr:row>
      <xdr:rowOff>7620</xdr:rowOff>
    </xdr:to>
    <xdr:sp macro="" textlink="">
      <xdr:nvSpPr>
        <xdr:cNvPr id="546" name="楕円 545"/>
        <xdr:cNvSpPr/>
      </xdr:nvSpPr>
      <xdr:spPr>
        <a:xfrm>
          <a:off x="15430500" y="1739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105410</xdr:rowOff>
    </xdr:from>
    <xdr:to xmlns:xdr="http://schemas.openxmlformats.org/drawingml/2006/spreadsheetDrawing">
      <xdr:col>85</xdr:col>
      <xdr:colOff>127000</xdr:colOff>
      <xdr:row>101</xdr:row>
      <xdr:rowOff>128270</xdr:rowOff>
    </xdr:to>
    <xdr:cxnSp macro="">
      <xdr:nvCxnSpPr>
        <xdr:cNvPr id="547" name="直線コネクタ 546"/>
        <xdr:cNvCxnSpPr/>
      </xdr:nvCxnSpPr>
      <xdr:spPr>
        <a:xfrm flipV="1">
          <a:off x="15481300" y="174218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101600</xdr:rowOff>
    </xdr:from>
    <xdr:to xmlns:xdr="http://schemas.openxmlformats.org/drawingml/2006/spreadsheetDrawing">
      <xdr:col>76</xdr:col>
      <xdr:colOff>165100</xdr:colOff>
      <xdr:row>102</xdr:row>
      <xdr:rowOff>31750</xdr:rowOff>
    </xdr:to>
    <xdr:sp macro="" textlink="">
      <xdr:nvSpPr>
        <xdr:cNvPr id="548" name="楕円 547"/>
        <xdr:cNvSpPr/>
      </xdr:nvSpPr>
      <xdr:spPr>
        <a:xfrm>
          <a:off x="14541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128270</xdr:rowOff>
    </xdr:from>
    <xdr:to xmlns:xdr="http://schemas.openxmlformats.org/drawingml/2006/spreadsheetDrawing">
      <xdr:col>81</xdr:col>
      <xdr:colOff>50800</xdr:colOff>
      <xdr:row>101</xdr:row>
      <xdr:rowOff>152400</xdr:rowOff>
    </xdr:to>
    <xdr:cxnSp macro="">
      <xdr:nvCxnSpPr>
        <xdr:cNvPr id="549" name="直線コネクタ 548"/>
        <xdr:cNvCxnSpPr/>
      </xdr:nvCxnSpPr>
      <xdr:spPr>
        <a:xfrm flipV="1">
          <a:off x="14592300" y="174447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124460</xdr:rowOff>
    </xdr:from>
    <xdr:to xmlns:xdr="http://schemas.openxmlformats.org/drawingml/2006/spreadsheetDrawing">
      <xdr:col>72</xdr:col>
      <xdr:colOff>38100</xdr:colOff>
      <xdr:row>102</xdr:row>
      <xdr:rowOff>54610</xdr:rowOff>
    </xdr:to>
    <xdr:sp macro="" textlink="">
      <xdr:nvSpPr>
        <xdr:cNvPr id="550" name="楕円 549"/>
        <xdr:cNvSpPr/>
      </xdr:nvSpPr>
      <xdr:spPr>
        <a:xfrm>
          <a:off x="13652500" y="1744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152400</xdr:rowOff>
    </xdr:from>
    <xdr:to xmlns:xdr="http://schemas.openxmlformats.org/drawingml/2006/spreadsheetDrawing">
      <xdr:col>76</xdr:col>
      <xdr:colOff>114300</xdr:colOff>
      <xdr:row>102</xdr:row>
      <xdr:rowOff>3810</xdr:rowOff>
    </xdr:to>
    <xdr:cxnSp macro="">
      <xdr:nvCxnSpPr>
        <xdr:cNvPr id="551" name="直線コネクタ 550"/>
        <xdr:cNvCxnSpPr/>
      </xdr:nvCxnSpPr>
      <xdr:spPr>
        <a:xfrm flipV="1">
          <a:off x="13703300" y="174688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100</xdr:row>
      <xdr:rowOff>24130</xdr:rowOff>
    </xdr:from>
    <xdr:ext cx="405130" cy="259080"/>
    <xdr:sp macro="" textlink="">
      <xdr:nvSpPr>
        <xdr:cNvPr id="552" name="n_1mainValue【庁舎】&#10;有形固定資産減価償却率"/>
        <xdr:cNvSpPr txBox="1"/>
      </xdr:nvSpPr>
      <xdr:spPr>
        <a:xfrm>
          <a:off x="15266035" y="17169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48260</xdr:rowOff>
    </xdr:from>
    <xdr:ext cx="404495" cy="259080"/>
    <xdr:sp macro="" textlink="">
      <xdr:nvSpPr>
        <xdr:cNvPr id="553" name="n_2mainValue【庁舎】&#10;有形固定資産減価償却率"/>
        <xdr:cNvSpPr txBox="1"/>
      </xdr:nvSpPr>
      <xdr:spPr>
        <a:xfrm>
          <a:off x="14389735" y="171932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71120</xdr:rowOff>
    </xdr:from>
    <xdr:ext cx="404495" cy="259080"/>
    <xdr:sp macro="" textlink="">
      <xdr:nvSpPr>
        <xdr:cNvPr id="554" name="n_3mainValue【庁舎】&#10;有形固定資産減価償却率"/>
        <xdr:cNvSpPr txBox="1"/>
      </xdr:nvSpPr>
      <xdr:spPr>
        <a:xfrm>
          <a:off x="13500735" y="17216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63" name="テキスト ボックス 562"/>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64" name="直線コネクタ 56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565" name="直線コネクタ 564"/>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566" name="テキスト ボックス 565"/>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567" name="直線コネクタ 566"/>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568" name="テキスト ボックス 567"/>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569" name="直線コネクタ 568"/>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570" name="テキスト ボックス 569"/>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571" name="直線コネクタ 570"/>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572" name="テキスト ボックス 571"/>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573" name="直線コネクタ 572"/>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574" name="テキスト ボックス 573"/>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75" name="直線コネクタ 57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576" name="テキスト ボックス 575"/>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7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128905</xdr:rowOff>
    </xdr:from>
    <xdr:to xmlns:xdr="http://schemas.openxmlformats.org/drawingml/2006/spreadsheetDrawing">
      <xdr:col>116</xdr:col>
      <xdr:colOff>62865</xdr:colOff>
      <xdr:row>108</xdr:row>
      <xdr:rowOff>38100</xdr:rowOff>
    </xdr:to>
    <xdr:cxnSp macro="">
      <xdr:nvCxnSpPr>
        <xdr:cNvPr id="578" name="直線コネクタ 577"/>
        <xdr:cNvCxnSpPr/>
      </xdr:nvCxnSpPr>
      <xdr:spPr>
        <a:xfrm flipV="1">
          <a:off x="22160865" y="17102455"/>
          <a:ext cx="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41910</xdr:rowOff>
    </xdr:from>
    <xdr:ext cx="469900" cy="258445"/>
    <xdr:sp macro="" textlink="">
      <xdr:nvSpPr>
        <xdr:cNvPr id="579" name="【庁舎】&#10;一人当たり面積最小値テキスト"/>
        <xdr:cNvSpPr txBox="1"/>
      </xdr:nvSpPr>
      <xdr:spPr>
        <a:xfrm>
          <a:off x="22199600" y="18558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38100</xdr:rowOff>
    </xdr:from>
    <xdr:to xmlns:xdr="http://schemas.openxmlformats.org/drawingml/2006/spreadsheetDrawing">
      <xdr:col>116</xdr:col>
      <xdr:colOff>152400</xdr:colOff>
      <xdr:row>108</xdr:row>
      <xdr:rowOff>38100</xdr:rowOff>
    </xdr:to>
    <xdr:cxnSp macro="">
      <xdr:nvCxnSpPr>
        <xdr:cNvPr id="580" name="直線コネクタ 579"/>
        <xdr:cNvCxnSpPr/>
      </xdr:nvCxnSpPr>
      <xdr:spPr>
        <a:xfrm>
          <a:off x="22072600" y="185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75565</xdr:rowOff>
    </xdr:from>
    <xdr:ext cx="469900" cy="258445"/>
    <xdr:sp macro="" textlink="">
      <xdr:nvSpPr>
        <xdr:cNvPr id="581" name="【庁舎】&#10;一人当たり面積最大値テキスト"/>
        <xdr:cNvSpPr txBox="1"/>
      </xdr:nvSpPr>
      <xdr:spPr>
        <a:xfrm>
          <a:off x="22199600" y="16877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128905</xdr:rowOff>
    </xdr:from>
    <xdr:to xmlns:xdr="http://schemas.openxmlformats.org/drawingml/2006/spreadsheetDrawing">
      <xdr:col>116</xdr:col>
      <xdr:colOff>152400</xdr:colOff>
      <xdr:row>99</xdr:row>
      <xdr:rowOff>128905</xdr:rowOff>
    </xdr:to>
    <xdr:cxnSp macro="">
      <xdr:nvCxnSpPr>
        <xdr:cNvPr id="582" name="直線コネクタ 581"/>
        <xdr:cNvCxnSpPr/>
      </xdr:nvCxnSpPr>
      <xdr:spPr>
        <a:xfrm>
          <a:off x="22072600" y="1710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136525</xdr:rowOff>
    </xdr:from>
    <xdr:ext cx="469900" cy="258445"/>
    <xdr:sp macro="" textlink="">
      <xdr:nvSpPr>
        <xdr:cNvPr id="583" name="【庁舎】&#10;一人当たり面積平均値テキスト"/>
        <xdr:cNvSpPr txBox="1"/>
      </xdr:nvSpPr>
      <xdr:spPr>
        <a:xfrm>
          <a:off x="22199600" y="181387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113665</xdr:rowOff>
    </xdr:from>
    <xdr:to xmlns:xdr="http://schemas.openxmlformats.org/drawingml/2006/spreadsheetDrawing">
      <xdr:col>116</xdr:col>
      <xdr:colOff>114300</xdr:colOff>
      <xdr:row>107</xdr:row>
      <xdr:rowOff>43815</xdr:rowOff>
    </xdr:to>
    <xdr:sp macro="" textlink="">
      <xdr:nvSpPr>
        <xdr:cNvPr id="584" name="フローチャート: 判断 583"/>
        <xdr:cNvSpPr/>
      </xdr:nvSpPr>
      <xdr:spPr>
        <a:xfrm>
          <a:off x="22110700" y="1828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113030</xdr:rowOff>
    </xdr:from>
    <xdr:to xmlns:xdr="http://schemas.openxmlformats.org/drawingml/2006/spreadsheetDrawing">
      <xdr:col>112</xdr:col>
      <xdr:colOff>38100</xdr:colOff>
      <xdr:row>107</xdr:row>
      <xdr:rowOff>43180</xdr:rowOff>
    </xdr:to>
    <xdr:sp macro="" textlink="">
      <xdr:nvSpPr>
        <xdr:cNvPr id="585" name="フローチャート: 判断 584"/>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105</xdr:row>
      <xdr:rowOff>59690</xdr:rowOff>
    </xdr:from>
    <xdr:ext cx="469900" cy="259080"/>
    <xdr:sp macro="" textlink="">
      <xdr:nvSpPr>
        <xdr:cNvPr id="586" name="n_1aveValue【庁舎】&#10;一人当たり面積"/>
        <xdr:cNvSpPr txBox="1"/>
      </xdr:nvSpPr>
      <xdr:spPr>
        <a:xfrm>
          <a:off x="21075650" y="18061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106</xdr:row>
      <xdr:rowOff>107315</xdr:rowOff>
    </xdr:from>
    <xdr:to xmlns:xdr="http://schemas.openxmlformats.org/drawingml/2006/spreadsheetDrawing">
      <xdr:col>107</xdr:col>
      <xdr:colOff>101600</xdr:colOff>
      <xdr:row>107</xdr:row>
      <xdr:rowOff>37465</xdr:rowOff>
    </xdr:to>
    <xdr:sp macro="" textlink="">
      <xdr:nvSpPr>
        <xdr:cNvPr id="587" name="フローチャート: 判断 586"/>
        <xdr:cNvSpPr/>
      </xdr:nvSpPr>
      <xdr:spPr>
        <a:xfrm>
          <a:off x="203835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105</xdr:row>
      <xdr:rowOff>53975</xdr:rowOff>
    </xdr:from>
    <xdr:ext cx="469265" cy="258445"/>
    <xdr:sp macro="" textlink="">
      <xdr:nvSpPr>
        <xdr:cNvPr id="588" name="n_2aveValue【庁舎】&#10;一人当たり面積"/>
        <xdr:cNvSpPr txBox="1"/>
      </xdr:nvSpPr>
      <xdr:spPr>
        <a:xfrm>
          <a:off x="20199350" y="18056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106</xdr:row>
      <xdr:rowOff>130175</xdr:rowOff>
    </xdr:from>
    <xdr:to xmlns:xdr="http://schemas.openxmlformats.org/drawingml/2006/spreadsheetDrawing">
      <xdr:col>102</xdr:col>
      <xdr:colOff>165100</xdr:colOff>
      <xdr:row>107</xdr:row>
      <xdr:rowOff>60325</xdr:rowOff>
    </xdr:to>
    <xdr:sp macro="" textlink="">
      <xdr:nvSpPr>
        <xdr:cNvPr id="589" name="フローチャート: 判断 588"/>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105</xdr:row>
      <xdr:rowOff>76835</xdr:rowOff>
    </xdr:from>
    <xdr:ext cx="469265" cy="258445"/>
    <xdr:sp macro="" textlink="">
      <xdr:nvSpPr>
        <xdr:cNvPr id="590" name="n_3aveValue【庁舎】&#10;一人当たり面積"/>
        <xdr:cNvSpPr txBox="1"/>
      </xdr:nvSpPr>
      <xdr:spPr>
        <a:xfrm>
          <a:off x="19310350" y="18079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591" name="テキスト ボックス 59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92" name="テキスト ボックス 59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93" name="テキスト ボックス 59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94" name="テキスト ボックス 59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95" name="テキスト ボックス 59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18415</xdr:rowOff>
    </xdr:from>
    <xdr:to xmlns:xdr="http://schemas.openxmlformats.org/drawingml/2006/spreadsheetDrawing">
      <xdr:col>116</xdr:col>
      <xdr:colOff>114300</xdr:colOff>
      <xdr:row>107</xdr:row>
      <xdr:rowOff>120650</xdr:rowOff>
    </xdr:to>
    <xdr:sp macro="" textlink="">
      <xdr:nvSpPr>
        <xdr:cNvPr id="596" name="楕円 595"/>
        <xdr:cNvSpPr/>
      </xdr:nvSpPr>
      <xdr:spPr>
        <a:xfrm>
          <a:off x="22110700" y="1836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168275</xdr:rowOff>
    </xdr:from>
    <xdr:ext cx="469900" cy="258445"/>
    <xdr:sp macro="" textlink="">
      <xdr:nvSpPr>
        <xdr:cNvPr id="597" name="【庁舎】&#10;一人当たり面積該当値テキスト"/>
        <xdr:cNvSpPr txBox="1"/>
      </xdr:nvSpPr>
      <xdr:spPr>
        <a:xfrm>
          <a:off x="22199600" y="18341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23495</xdr:rowOff>
    </xdr:from>
    <xdr:to xmlns:xdr="http://schemas.openxmlformats.org/drawingml/2006/spreadsheetDrawing">
      <xdr:col>112</xdr:col>
      <xdr:colOff>38100</xdr:colOff>
      <xdr:row>107</xdr:row>
      <xdr:rowOff>125095</xdr:rowOff>
    </xdr:to>
    <xdr:sp macro="" textlink="">
      <xdr:nvSpPr>
        <xdr:cNvPr id="598" name="楕円 597"/>
        <xdr:cNvSpPr/>
      </xdr:nvSpPr>
      <xdr:spPr>
        <a:xfrm>
          <a:off x="21272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69215</xdr:rowOff>
    </xdr:from>
    <xdr:to xmlns:xdr="http://schemas.openxmlformats.org/drawingml/2006/spreadsheetDrawing">
      <xdr:col>116</xdr:col>
      <xdr:colOff>63500</xdr:colOff>
      <xdr:row>107</xdr:row>
      <xdr:rowOff>74930</xdr:rowOff>
    </xdr:to>
    <xdr:cxnSp macro="">
      <xdr:nvCxnSpPr>
        <xdr:cNvPr id="599" name="直線コネクタ 598"/>
        <xdr:cNvCxnSpPr/>
      </xdr:nvCxnSpPr>
      <xdr:spPr>
        <a:xfrm flipV="1">
          <a:off x="21323300" y="1841436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29210</xdr:rowOff>
    </xdr:from>
    <xdr:to xmlns:xdr="http://schemas.openxmlformats.org/drawingml/2006/spreadsheetDrawing">
      <xdr:col>107</xdr:col>
      <xdr:colOff>101600</xdr:colOff>
      <xdr:row>107</xdr:row>
      <xdr:rowOff>130175</xdr:rowOff>
    </xdr:to>
    <xdr:sp macro="" textlink="">
      <xdr:nvSpPr>
        <xdr:cNvPr id="600" name="楕円 599"/>
        <xdr:cNvSpPr/>
      </xdr:nvSpPr>
      <xdr:spPr>
        <a:xfrm>
          <a:off x="20383500" y="18374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74930</xdr:rowOff>
    </xdr:from>
    <xdr:to xmlns:xdr="http://schemas.openxmlformats.org/drawingml/2006/spreadsheetDrawing">
      <xdr:col>111</xdr:col>
      <xdr:colOff>177800</xdr:colOff>
      <xdr:row>107</xdr:row>
      <xdr:rowOff>79375</xdr:rowOff>
    </xdr:to>
    <xdr:cxnSp macro="">
      <xdr:nvCxnSpPr>
        <xdr:cNvPr id="601" name="直線コネクタ 600"/>
        <xdr:cNvCxnSpPr/>
      </xdr:nvCxnSpPr>
      <xdr:spPr>
        <a:xfrm flipV="1">
          <a:off x="20434300" y="184200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32385</xdr:rowOff>
    </xdr:from>
    <xdr:to xmlns:xdr="http://schemas.openxmlformats.org/drawingml/2006/spreadsheetDrawing">
      <xdr:col>102</xdr:col>
      <xdr:colOff>165100</xdr:colOff>
      <xdr:row>107</xdr:row>
      <xdr:rowOff>133985</xdr:rowOff>
    </xdr:to>
    <xdr:sp macro="" textlink="">
      <xdr:nvSpPr>
        <xdr:cNvPr id="602" name="楕円 601"/>
        <xdr:cNvSpPr/>
      </xdr:nvSpPr>
      <xdr:spPr>
        <a:xfrm>
          <a:off x="19494500" y="183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79375</xdr:rowOff>
    </xdr:from>
    <xdr:to xmlns:xdr="http://schemas.openxmlformats.org/drawingml/2006/spreadsheetDrawing">
      <xdr:col>107</xdr:col>
      <xdr:colOff>50800</xdr:colOff>
      <xdr:row>107</xdr:row>
      <xdr:rowOff>83185</xdr:rowOff>
    </xdr:to>
    <xdr:cxnSp macro="">
      <xdr:nvCxnSpPr>
        <xdr:cNvPr id="603" name="直線コネクタ 602"/>
        <xdr:cNvCxnSpPr/>
      </xdr:nvCxnSpPr>
      <xdr:spPr>
        <a:xfrm flipV="1">
          <a:off x="19545300" y="184245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116205</xdr:rowOff>
    </xdr:from>
    <xdr:ext cx="469900" cy="259080"/>
    <xdr:sp macro="" textlink="">
      <xdr:nvSpPr>
        <xdr:cNvPr id="604" name="n_1mainValue【庁舎】&#10;一人当たり面積"/>
        <xdr:cNvSpPr txBox="1"/>
      </xdr:nvSpPr>
      <xdr:spPr>
        <a:xfrm>
          <a:off x="21075650" y="18461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121285</xdr:rowOff>
    </xdr:from>
    <xdr:ext cx="469265" cy="258445"/>
    <xdr:sp macro="" textlink="">
      <xdr:nvSpPr>
        <xdr:cNvPr id="605" name="n_2mainValue【庁舎】&#10;一人当たり面積"/>
        <xdr:cNvSpPr txBox="1"/>
      </xdr:nvSpPr>
      <xdr:spPr>
        <a:xfrm>
          <a:off x="20199350" y="184664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125095</xdr:rowOff>
    </xdr:from>
    <xdr:ext cx="469265" cy="258445"/>
    <xdr:sp macro="" textlink="">
      <xdr:nvSpPr>
        <xdr:cNvPr id="606" name="n_3mainValue【庁舎】&#10;一人当たり面積"/>
        <xdr:cNvSpPr txBox="1"/>
      </xdr:nvSpPr>
      <xdr:spPr>
        <a:xfrm>
          <a:off x="19310350" y="18470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類似団体平均値と比較し、有形固定資産減価償却率が高くなっているのは、一般廃棄物処理施設、保健センター・保健所</a:t>
          </a:r>
          <a:r>
            <a:rPr kumimoji="1" lang="ja-JP" altLang="en-US"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庁舎である。ただし、いずれの施設も、住民一人当たりの面積はやや低い状態である。これらの施設については、今後住民へ提供するサービスの質を低下することのないよう、維持、更新を行っていく必要がある。庁舎については、</a:t>
          </a:r>
          <a:r>
            <a:rPr kumimoji="1" lang="ja-JP" altLang="en-US" sz="1100">
              <a:solidFill>
                <a:schemeClr val="dk1"/>
              </a:solidFill>
              <a:effectLst/>
              <a:latin typeface="ＭＳ Ｐゴシック"/>
              <a:ea typeface="ＭＳ Ｐゴシック"/>
              <a:cs typeface="+mn-cs"/>
            </a:rPr>
            <a:t>令和</a:t>
          </a:r>
          <a:r>
            <a:rPr kumimoji="1" lang="en-US" altLang="ja-JP" sz="1100">
              <a:solidFill>
                <a:schemeClr val="dk1"/>
              </a:solidFill>
              <a:effectLst/>
              <a:latin typeface="ＭＳ Ｐゴシック"/>
              <a:ea typeface="ＭＳ Ｐゴシック"/>
              <a:cs typeface="+mn-cs"/>
            </a:rPr>
            <a:t>3</a:t>
          </a:r>
          <a:r>
            <a:rPr kumimoji="1" lang="ja-JP" altLang="en-US" sz="1100">
              <a:solidFill>
                <a:schemeClr val="dk1"/>
              </a:solidFill>
              <a:effectLst/>
              <a:latin typeface="ＭＳ Ｐゴシック"/>
              <a:ea typeface="ＭＳ Ｐゴシック"/>
              <a:cs typeface="+mn-cs"/>
            </a:rPr>
            <a:t>年度に新庁舎が竣工予定であるため、竣工後</a:t>
          </a:r>
          <a:r>
            <a:rPr kumimoji="1" lang="ja-JP" altLang="ja-JP" sz="1100">
              <a:solidFill>
                <a:schemeClr val="dk1"/>
              </a:solidFill>
              <a:effectLst/>
              <a:latin typeface="ＭＳ Ｐゴシック"/>
              <a:ea typeface="ＭＳ Ｐゴシック"/>
              <a:cs typeface="+mn-cs"/>
            </a:rPr>
            <a:t>の運営、管理について</a:t>
          </a:r>
          <a:r>
            <a:rPr kumimoji="1" lang="ja-JP" altLang="en-US" sz="1100">
              <a:solidFill>
                <a:schemeClr val="dk1"/>
              </a:solidFill>
              <a:effectLst/>
              <a:latin typeface="ＭＳ Ｐゴシック"/>
              <a:ea typeface="ＭＳ Ｐゴシック"/>
              <a:cs typeface="+mn-cs"/>
            </a:rPr>
            <a:t>も</a:t>
          </a:r>
          <a:r>
            <a:rPr kumimoji="1" lang="ja-JP" altLang="ja-JP" sz="1100">
              <a:solidFill>
                <a:schemeClr val="dk1"/>
              </a:solidFill>
              <a:effectLst/>
              <a:latin typeface="ＭＳ Ｐゴシック"/>
              <a:ea typeface="ＭＳ Ｐゴシック"/>
              <a:cs typeface="+mn-cs"/>
            </a:rPr>
            <a:t>検討していく。</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また、体育館・プールについては、有形固定資産減価償却率が類似団体平均と比較して</a:t>
          </a:r>
          <a:r>
            <a:rPr kumimoji="1" lang="ja-JP" altLang="en-US" sz="1100">
              <a:solidFill>
                <a:schemeClr val="dk1"/>
              </a:solidFill>
              <a:effectLst/>
              <a:latin typeface="ＭＳ Ｐゴシック"/>
              <a:ea typeface="ＭＳ Ｐゴシック"/>
              <a:cs typeface="+mn-cs"/>
            </a:rPr>
            <a:t>低い状態にあるものの</a:t>
          </a:r>
          <a:r>
            <a:rPr kumimoji="1" lang="ja-JP"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増加傾向にあるため、</a:t>
          </a:r>
          <a:r>
            <a:rPr kumimoji="1" lang="ja-JP" altLang="ja-JP" sz="1100">
              <a:solidFill>
                <a:schemeClr val="dk1"/>
              </a:solidFill>
              <a:effectLst/>
              <a:latin typeface="ＭＳ Ｐゴシック"/>
              <a:ea typeface="ＭＳ Ｐゴシック"/>
              <a:cs typeface="+mn-cs"/>
            </a:rPr>
            <a:t>今後、将来の更新を見据え、適正な管理を行っていく。</a:t>
          </a:r>
          <a:endParaRPr lang="ja-JP" altLang="ja-JP" sz="1400">
            <a:effectLst/>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徳島県佐那河内村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2,362
2,355
42.28
3,244,620
3,044,766
83,029
1,508,707
1,272,002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人口減少や基盤産業である農業所得などの減少から</a:t>
          </a:r>
          <a:r>
            <a:rPr kumimoji="1" lang="en-US" altLang="ja-JP" sz="1300">
              <a:latin typeface="ＭＳ Ｐゴシック"/>
              <a:ea typeface="ＭＳ Ｐゴシック"/>
            </a:rPr>
            <a:t>0.17</a:t>
          </a:r>
          <a:r>
            <a:rPr kumimoji="1" lang="ja-JP" altLang="en-US" sz="1300">
              <a:latin typeface="ＭＳ Ｐゴシック"/>
              <a:ea typeface="ＭＳ Ｐゴシック"/>
            </a:rPr>
            <a:t>と類似団体平均を下回っている。緊急に必要な事業を峻別するなど、歳出の徹底的な見直しに努める。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0" name="直線コネクタ 49"/>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1" name="テキスト ボックス 50"/>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2" name="直線コネクタ 51"/>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8445"/>
    <xdr:sp macro="" textlink="">
      <xdr:nvSpPr>
        <xdr:cNvPr id="53" name="テキスト ボックス 52"/>
        <xdr:cNvSpPr txBox="1"/>
      </xdr:nvSpPr>
      <xdr:spPr>
        <a:xfrm>
          <a:off x="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4" name="直線コネクタ 53"/>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8445"/>
    <xdr:sp macro="" textlink="">
      <xdr:nvSpPr>
        <xdr:cNvPr id="55" name="テキスト ボックス 54"/>
        <xdr:cNvSpPr txBox="1"/>
      </xdr:nvSpPr>
      <xdr:spPr>
        <a:xfrm>
          <a:off x="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6" name="直線コネクタ 55"/>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7" name="テキスト ボックス 56"/>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8" name="直線コネクタ 57"/>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59" name="テキスト ボックス 58"/>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125095</xdr:rowOff>
    </xdr:from>
    <xdr:to xmlns:xdr="http://schemas.openxmlformats.org/drawingml/2006/spreadsheetDrawing">
      <xdr:col>23</xdr:col>
      <xdr:colOff>133350</xdr:colOff>
      <xdr:row>44</xdr:row>
      <xdr:rowOff>97790</xdr:rowOff>
    </xdr:to>
    <xdr:cxnSp macro="">
      <xdr:nvCxnSpPr>
        <xdr:cNvPr id="61" name="直線コネクタ 60"/>
        <xdr:cNvCxnSpPr/>
      </xdr:nvCxnSpPr>
      <xdr:spPr>
        <a:xfrm flipV="1">
          <a:off x="4953000" y="6125845"/>
          <a:ext cx="0" cy="1515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69850</xdr:rowOff>
    </xdr:from>
    <xdr:ext cx="762000" cy="259080"/>
    <xdr:sp macro="" textlink="">
      <xdr:nvSpPr>
        <xdr:cNvPr id="62" name="財政力最小値テキスト"/>
        <xdr:cNvSpPr txBox="1"/>
      </xdr:nvSpPr>
      <xdr:spPr>
        <a:xfrm>
          <a:off x="5041900" y="761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97790</xdr:rowOff>
    </xdr:from>
    <xdr:to xmlns:xdr="http://schemas.openxmlformats.org/drawingml/2006/spreadsheetDrawing">
      <xdr:col>24</xdr:col>
      <xdr:colOff>12700</xdr:colOff>
      <xdr:row>44</xdr:row>
      <xdr:rowOff>97790</xdr:rowOff>
    </xdr:to>
    <xdr:cxnSp macro="">
      <xdr:nvCxnSpPr>
        <xdr:cNvPr id="63" name="直線コネクタ 62"/>
        <xdr:cNvCxnSpPr/>
      </xdr:nvCxnSpPr>
      <xdr:spPr>
        <a:xfrm>
          <a:off x="4864100" y="764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40640</xdr:rowOff>
    </xdr:from>
    <xdr:ext cx="762000" cy="258445"/>
    <xdr:sp macro="" textlink="">
      <xdr:nvSpPr>
        <xdr:cNvPr id="64" name="財政力最大値テキスト"/>
        <xdr:cNvSpPr txBox="1"/>
      </xdr:nvSpPr>
      <xdr:spPr>
        <a:xfrm>
          <a:off x="5041900" y="5869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125095</xdr:rowOff>
    </xdr:from>
    <xdr:to xmlns:xdr="http://schemas.openxmlformats.org/drawingml/2006/spreadsheetDrawing">
      <xdr:col>24</xdr:col>
      <xdr:colOff>12700</xdr:colOff>
      <xdr:row>35</xdr:row>
      <xdr:rowOff>125095</xdr:rowOff>
    </xdr:to>
    <xdr:cxnSp macro="">
      <xdr:nvCxnSpPr>
        <xdr:cNvPr id="65" name="直線コネクタ 64"/>
        <xdr:cNvCxnSpPr/>
      </xdr:nvCxnSpPr>
      <xdr:spPr>
        <a:xfrm>
          <a:off x="4864100" y="612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1270</xdr:rowOff>
    </xdr:from>
    <xdr:to xmlns:xdr="http://schemas.openxmlformats.org/drawingml/2006/spreadsheetDrawing">
      <xdr:col>23</xdr:col>
      <xdr:colOff>133350</xdr:colOff>
      <xdr:row>44</xdr:row>
      <xdr:rowOff>10795</xdr:rowOff>
    </xdr:to>
    <xdr:cxnSp macro="">
      <xdr:nvCxnSpPr>
        <xdr:cNvPr id="66" name="直線コネクタ 65"/>
        <xdr:cNvCxnSpPr/>
      </xdr:nvCxnSpPr>
      <xdr:spPr>
        <a:xfrm flipV="1">
          <a:off x="4114800" y="754507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128270</xdr:rowOff>
    </xdr:from>
    <xdr:ext cx="762000" cy="259080"/>
    <xdr:sp macro="" textlink="">
      <xdr:nvSpPr>
        <xdr:cNvPr id="67" name="財政力平均値テキスト"/>
        <xdr:cNvSpPr txBox="1"/>
      </xdr:nvSpPr>
      <xdr:spPr>
        <a:xfrm>
          <a:off x="5041900" y="7329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111760</xdr:rowOff>
    </xdr:from>
    <xdr:to xmlns:xdr="http://schemas.openxmlformats.org/drawingml/2006/spreadsheetDrawing">
      <xdr:col>23</xdr:col>
      <xdr:colOff>184150</xdr:colOff>
      <xdr:row>44</xdr:row>
      <xdr:rowOff>41910</xdr:rowOff>
    </xdr:to>
    <xdr:sp macro="" textlink="">
      <xdr:nvSpPr>
        <xdr:cNvPr id="68" name="フローチャート: 判断 67"/>
        <xdr:cNvSpPr/>
      </xdr:nvSpPr>
      <xdr:spPr>
        <a:xfrm>
          <a:off x="4902200" y="748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10795</xdr:rowOff>
    </xdr:from>
    <xdr:to xmlns:xdr="http://schemas.openxmlformats.org/drawingml/2006/spreadsheetDrawing">
      <xdr:col>19</xdr:col>
      <xdr:colOff>133350</xdr:colOff>
      <xdr:row>44</xdr:row>
      <xdr:rowOff>20320</xdr:rowOff>
    </xdr:to>
    <xdr:cxnSp macro="">
      <xdr:nvCxnSpPr>
        <xdr:cNvPr id="69" name="直線コネクタ 68"/>
        <xdr:cNvCxnSpPr/>
      </xdr:nvCxnSpPr>
      <xdr:spPr>
        <a:xfrm flipV="1">
          <a:off x="3225800" y="75545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111760</xdr:rowOff>
    </xdr:from>
    <xdr:to xmlns:xdr="http://schemas.openxmlformats.org/drawingml/2006/spreadsheetDrawing">
      <xdr:col>19</xdr:col>
      <xdr:colOff>184150</xdr:colOff>
      <xdr:row>44</xdr:row>
      <xdr:rowOff>41910</xdr:rowOff>
    </xdr:to>
    <xdr:sp macro="" textlink="">
      <xdr:nvSpPr>
        <xdr:cNvPr id="70" name="フローチャート: 判断 69"/>
        <xdr:cNvSpPr/>
      </xdr:nvSpPr>
      <xdr:spPr>
        <a:xfrm>
          <a:off x="4064000" y="748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52070</xdr:rowOff>
    </xdr:from>
    <xdr:ext cx="736600" cy="258445"/>
    <xdr:sp macro="" textlink="">
      <xdr:nvSpPr>
        <xdr:cNvPr id="71" name="テキスト ボックス 70"/>
        <xdr:cNvSpPr txBox="1"/>
      </xdr:nvSpPr>
      <xdr:spPr>
        <a:xfrm>
          <a:off x="3733800" y="72529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20320</xdr:rowOff>
    </xdr:from>
    <xdr:to xmlns:xdr="http://schemas.openxmlformats.org/drawingml/2006/spreadsheetDrawing">
      <xdr:col>15</xdr:col>
      <xdr:colOff>82550</xdr:colOff>
      <xdr:row>44</xdr:row>
      <xdr:rowOff>20320</xdr:rowOff>
    </xdr:to>
    <xdr:cxnSp macro="">
      <xdr:nvCxnSpPr>
        <xdr:cNvPr id="72" name="直線コネクタ 71"/>
        <xdr:cNvCxnSpPr/>
      </xdr:nvCxnSpPr>
      <xdr:spPr>
        <a:xfrm>
          <a:off x="2336800" y="75641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111760</xdr:rowOff>
    </xdr:from>
    <xdr:to xmlns:xdr="http://schemas.openxmlformats.org/drawingml/2006/spreadsheetDrawing">
      <xdr:col>15</xdr:col>
      <xdr:colOff>133350</xdr:colOff>
      <xdr:row>44</xdr:row>
      <xdr:rowOff>41910</xdr:rowOff>
    </xdr:to>
    <xdr:sp macro="" textlink="">
      <xdr:nvSpPr>
        <xdr:cNvPr id="73" name="フローチャート: 判断 72"/>
        <xdr:cNvSpPr/>
      </xdr:nvSpPr>
      <xdr:spPr>
        <a:xfrm>
          <a:off x="3175000" y="748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52070</xdr:rowOff>
    </xdr:from>
    <xdr:ext cx="762000" cy="258445"/>
    <xdr:sp macro="" textlink="">
      <xdr:nvSpPr>
        <xdr:cNvPr id="74" name="テキスト ボックス 73"/>
        <xdr:cNvSpPr txBox="1"/>
      </xdr:nvSpPr>
      <xdr:spPr>
        <a:xfrm>
          <a:off x="2844800" y="7252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20320</xdr:rowOff>
    </xdr:from>
    <xdr:to xmlns:xdr="http://schemas.openxmlformats.org/drawingml/2006/spreadsheetDrawing">
      <xdr:col>11</xdr:col>
      <xdr:colOff>31750</xdr:colOff>
      <xdr:row>44</xdr:row>
      <xdr:rowOff>20320</xdr:rowOff>
    </xdr:to>
    <xdr:cxnSp macro="">
      <xdr:nvCxnSpPr>
        <xdr:cNvPr id="75" name="直線コネクタ 74"/>
        <xdr:cNvCxnSpPr/>
      </xdr:nvCxnSpPr>
      <xdr:spPr>
        <a:xfrm>
          <a:off x="1447800" y="75641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121920</xdr:rowOff>
    </xdr:from>
    <xdr:to xmlns:xdr="http://schemas.openxmlformats.org/drawingml/2006/spreadsheetDrawing">
      <xdr:col>11</xdr:col>
      <xdr:colOff>82550</xdr:colOff>
      <xdr:row>44</xdr:row>
      <xdr:rowOff>52070</xdr:rowOff>
    </xdr:to>
    <xdr:sp macro="" textlink="">
      <xdr:nvSpPr>
        <xdr:cNvPr id="76" name="フローチャート: 判断 75"/>
        <xdr:cNvSpPr/>
      </xdr:nvSpPr>
      <xdr:spPr>
        <a:xfrm>
          <a:off x="2286000" y="749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62230</xdr:rowOff>
    </xdr:from>
    <xdr:ext cx="762000" cy="259080"/>
    <xdr:sp macro="" textlink="">
      <xdr:nvSpPr>
        <xdr:cNvPr id="77" name="テキスト ボックス 76"/>
        <xdr:cNvSpPr txBox="1"/>
      </xdr:nvSpPr>
      <xdr:spPr>
        <a:xfrm>
          <a:off x="1955800" y="726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132080</xdr:rowOff>
    </xdr:from>
    <xdr:to xmlns:xdr="http://schemas.openxmlformats.org/drawingml/2006/spreadsheetDrawing">
      <xdr:col>7</xdr:col>
      <xdr:colOff>31750</xdr:colOff>
      <xdr:row>44</xdr:row>
      <xdr:rowOff>61595</xdr:rowOff>
    </xdr:to>
    <xdr:sp macro="" textlink="">
      <xdr:nvSpPr>
        <xdr:cNvPr id="78" name="フローチャート: 判断 77"/>
        <xdr:cNvSpPr/>
      </xdr:nvSpPr>
      <xdr:spPr>
        <a:xfrm>
          <a:off x="1397000" y="7504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71755</xdr:rowOff>
    </xdr:from>
    <xdr:ext cx="762000" cy="259080"/>
    <xdr:sp macro="" textlink="">
      <xdr:nvSpPr>
        <xdr:cNvPr id="79" name="テキスト ボックス 78"/>
        <xdr:cNvSpPr txBox="1"/>
      </xdr:nvSpPr>
      <xdr:spPr>
        <a:xfrm>
          <a:off x="1066800" y="7272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0" name="テキスト ボックス 79"/>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1" name="テキスト ボックス 80"/>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2" name="テキスト ボックス 81"/>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3" name="テキスト ボックス 82"/>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4" name="テキスト ボックス 83"/>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121920</xdr:rowOff>
    </xdr:from>
    <xdr:to xmlns:xdr="http://schemas.openxmlformats.org/drawingml/2006/spreadsheetDrawing">
      <xdr:col>23</xdr:col>
      <xdr:colOff>184150</xdr:colOff>
      <xdr:row>44</xdr:row>
      <xdr:rowOff>52070</xdr:rowOff>
    </xdr:to>
    <xdr:sp macro="" textlink="">
      <xdr:nvSpPr>
        <xdr:cNvPr id="85" name="楕円 84"/>
        <xdr:cNvSpPr/>
      </xdr:nvSpPr>
      <xdr:spPr>
        <a:xfrm>
          <a:off x="4902200" y="749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71120</xdr:rowOff>
    </xdr:from>
    <xdr:ext cx="762000" cy="259080"/>
    <xdr:sp macro="" textlink="">
      <xdr:nvSpPr>
        <xdr:cNvPr id="86" name="財政力該当値テキスト"/>
        <xdr:cNvSpPr txBox="1"/>
      </xdr:nvSpPr>
      <xdr:spPr>
        <a:xfrm>
          <a:off x="5041900" y="744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132080</xdr:rowOff>
    </xdr:from>
    <xdr:to xmlns:xdr="http://schemas.openxmlformats.org/drawingml/2006/spreadsheetDrawing">
      <xdr:col>19</xdr:col>
      <xdr:colOff>184150</xdr:colOff>
      <xdr:row>44</xdr:row>
      <xdr:rowOff>61595</xdr:rowOff>
    </xdr:to>
    <xdr:sp macro="" textlink="">
      <xdr:nvSpPr>
        <xdr:cNvPr id="87" name="楕円 86"/>
        <xdr:cNvSpPr/>
      </xdr:nvSpPr>
      <xdr:spPr>
        <a:xfrm>
          <a:off x="4064000" y="7504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46355</xdr:rowOff>
    </xdr:from>
    <xdr:ext cx="736600" cy="259080"/>
    <xdr:sp macro="" textlink="">
      <xdr:nvSpPr>
        <xdr:cNvPr id="88" name="テキスト ボックス 87"/>
        <xdr:cNvSpPr txBox="1"/>
      </xdr:nvSpPr>
      <xdr:spPr>
        <a:xfrm>
          <a:off x="3733800" y="7590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140970</xdr:rowOff>
    </xdr:from>
    <xdr:to xmlns:xdr="http://schemas.openxmlformats.org/drawingml/2006/spreadsheetDrawing">
      <xdr:col>15</xdr:col>
      <xdr:colOff>133350</xdr:colOff>
      <xdr:row>44</xdr:row>
      <xdr:rowOff>71120</xdr:rowOff>
    </xdr:to>
    <xdr:sp macro="" textlink="">
      <xdr:nvSpPr>
        <xdr:cNvPr id="89" name="楕円 88"/>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55880</xdr:rowOff>
    </xdr:from>
    <xdr:ext cx="762000" cy="259080"/>
    <xdr:sp macro="" textlink="">
      <xdr:nvSpPr>
        <xdr:cNvPr id="90" name="テキスト ボックス 89"/>
        <xdr:cNvSpPr txBox="1"/>
      </xdr:nvSpPr>
      <xdr:spPr>
        <a:xfrm>
          <a:off x="28448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140970</xdr:rowOff>
    </xdr:from>
    <xdr:to xmlns:xdr="http://schemas.openxmlformats.org/drawingml/2006/spreadsheetDrawing">
      <xdr:col>11</xdr:col>
      <xdr:colOff>82550</xdr:colOff>
      <xdr:row>44</xdr:row>
      <xdr:rowOff>71120</xdr:rowOff>
    </xdr:to>
    <xdr:sp macro="" textlink="">
      <xdr:nvSpPr>
        <xdr:cNvPr id="91" name="楕円 90"/>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55880</xdr:rowOff>
    </xdr:from>
    <xdr:ext cx="762000" cy="259080"/>
    <xdr:sp macro="" textlink="">
      <xdr:nvSpPr>
        <xdr:cNvPr id="92" name="テキスト ボックス 91"/>
        <xdr:cNvSpPr txBox="1"/>
      </xdr:nvSpPr>
      <xdr:spPr>
        <a:xfrm>
          <a:off x="19558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140970</xdr:rowOff>
    </xdr:from>
    <xdr:to xmlns:xdr="http://schemas.openxmlformats.org/drawingml/2006/spreadsheetDrawing">
      <xdr:col>7</xdr:col>
      <xdr:colOff>31750</xdr:colOff>
      <xdr:row>44</xdr:row>
      <xdr:rowOff>71120</xdr:rowOff>
    </xdr:to>
    <xdr:sp macro="" textlink="">
      <xdr:nvSpPr>
        <xdr:cNvPr id="93" name="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55880</xdr:rowOff>
    </xdr:from>
    <xdr:ext cx="762000" cy="259080"/>
    <xdr:sp macro="" textlink="">
      <xdr:nvSpPr>
        <xdr:cNvPr id="94" name="テキスト ボックス 93"/>
        <xdr:cNvSpPr txBox="1"/>
      </xdr:nvSpPr>
      <xdr:spPr>
        <a:xfrm>
          <a:off x="10668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6" name="テキスト ボックス 95"/>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7" name="テキスト ボックス 96"/>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普通交付税の減少に伴い増加したが、類似団体平均は下回っている。</a:t>
          </a:r>
        </a:p>
        <a:p>
          <a:r>
            <a:rPr kumimoji="1" lang="ja-JP" altLang="en-US" sz="1300">
              <a:latin typeface="ＭＳ Ｐゴシック"/>
              <a:ea typeface="ＭＳ Ｐゴシック"/>
            </a:rPr>
            <a:t>    しかし交付税が収入の多くを占める本村では、経常収支比率が交付税に大きく左右される。引き続き、財政構造の健全性の保持に望ましいとされる</a:t>
          </a:r>
          <a:r>
            <a:rPr kumimoji="1" lang="en-US" altLang="ja-JP" sz="1300">
              <a:latin typeface="ＭＳ Ｐゴシック"/>
              <a:ea typeface="ＭＳ Ｐゴシック"/>
            </a:rPr>
            <a:t>80</a:t>
          </a:r>
          <a:r>
            <a:rPr kumimoji="1" lang="ja-JP" altLang="en-US" sz="1300">
              <a:latin typeface="ＭＳ Ｐゴシック"/>
              <a:ea typeface="ＭＳ Ｐゴシック"/>
            </a:rPr>
            <a:t>％を上回らない様、事務事業の見直しを進め、経常経費の削減に努める。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8" name="テキスト ボックス 107"/>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09" name="直線コネクタ 108"/>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0" name="テキスト ボックス 109"/>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1" name="直線コネクタ 110"/>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2" name="テキスト ボックス 111"/>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3" name="直線コネクタ 112"/>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4" name="テキスト ボックス 113"/>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5" name="直線コネクタ 114"/>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6" name="テキスト ボックス 115"/>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7" name="直線コネクタ 116"/>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18" name="テキスト ボックス 117"/>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19" name="直線コネクタ 118"/>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0" name="テキスト ボックス 119"/>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116205</xdr:rowOff>
    </xdr:from>
    <xdr:to xmlns:xdr="http://schemas.openxmlformats.org/drawingml/2006/spreadsheetDrawing">
      <xdr:col>23</xdr:col>
      <xdr:colOff>133350</xdr:colOff>
      <xdr:row>65</xdr:row>
      <xdr:rowOff>163830</xdr:rowOff>
    </xdr:to>
    <xdr:cxnSp macro="">
      <xdr:nvCxnSpPr>
        <xdr:cNvPr id="124" name="直線コネクタ 123"/>
        <xdr:cNvCxnSpPr/>
      </xdr:nvCxnSpPr>
      <xdr:spPr>
        <a:xfrm flipV="1">
          <a:off x="4953000" y="10231755"/>
          <a:ext cx="0" cy="10763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135890</xdr:rowOff>
    </xdr:from>
    <xdr:ext cx="762000" cy="259080"/>
    <xdr:sp macro="" textlink="">
      <xdr:nvSpPr>
        <xdr:cNvPr id="125" name="財政構造の弾力性最小値テキスト"/>
        <xdr:cNvSpPr txBox="1"/>
      </xdr:nvSpPr>
      <xdr:spPr>
        <a:xfrm>
          <a:off x="5041900" y="1128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163830</xdr:rowOff>
    </xdr:from>
    <xdr:to xmlns:xdr="http://schemas.openxmlformats.org/drawingml/2006/spreadsheetDrawing">
      <xdr:col>24</xdr:col>
      <xdr:colOff>12700</xdr:colOff>
      <xdr:row>65</xdr:row>
      <xdr:rowOff>163830</xdr:rowOff>
    </xdr:to>
    <xdr:cxnSp macro="">
      <xdr:nvCxnSpPr>
        <xdr:cNvPr id="126" name="直線コネクタ 125"/>
        <xdr:cNvCxnSpPr/>
      </xdr:nvCxnSpPr>
      <xdr:spPr>
        <a:xfrm>
          <a:off x="4864100" y="1130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31115</xdr:rowOff>
    </xdr:from>
    <xdr:ext cx="762000" cy="258445"/>
    <xdr:sp macro="" textlink="">
      <xdr:nvSpPr>
        <xdr:cNvPr id="127" name="財政構造の弾力性最大値テキスト"/>
        <xdr:cNvSpPr txBox="1"/>
      </xdr:nvSpPr>
      <xdr:spPr>
        <a:xfrm>
          <a:off x="5041900" y="9975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116205</xdr:rowOff>
    </xdr:from>
    <xdr:to xmlns:xdr="http://schemas.openxmlformats.org/drawingml/2006/spreadsheetDrawing">
      <xdr:col>24</xdr:col>
      <xdr:colOff>12700</xdr:colOff>
      <xdr:row>59</xdr:row>
      <xdr:rowOff>116205</xdr:rowOff>
    </xdr:to>
    <xdr:cxnSp macro="">
      <xdr:nvCxnSpPr>
        <xdr:cNvPr id="128" name="直線コネクタ 127"/>
        <xdr:cNvCxnSpPr/>
      </xdr:nvCxnSpPr>
      <xdr:spPr>
        <a:xfrm>
          <a:off x="4864100" y="1023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96520</xdr:rowOff>
    </xdr:from>
    <xdr:to xmlns:xdr="http://schemas.openxmlformats.org/drawingml/2006/spreadsheetDrawing">
      <xdr:col>23</xdr:col>
      <xdr:colOff>133350</xdr:colOff>
      <xdr:row>62</xdr:row>
      <xdr:rowOff>122555</xdr:rowOff>
    </xdr:to>
    <xdr:cxnSp macro="">
      <xdr:nvCxnSpPr>
        <xdr:cNvPr id="129" name="直線コネクタ 128"/>
        <xdr:cNvCxnSpPr/>
      </xdr:nvCxnSpPr>
      <xdr:spPr>
        <a:xfrm>
          <a:off x="4114800" y="1072642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13335</xdr:rowOff>
    </xdr:from>
    <xdr:ext cx="762000" cy="259080"/>
    <xdr:sp macro="" textlink="">
      <xdr:nvSpPr>
        <xdr:cNvPr id="130" name="財政構造の弾力性平均値テキスト"/>
        <xdr:cNvSpPr txBox="1"/>
      </xdr:nvSpPr>
      <xdr:spPr>
        <a:xfrm>
          <a:off x="5041900" y="108146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41275</xdr:rowOff>
    </xdr:from>
    <xdr:to xmlns:xdr="http://schemas.openxmlformats.org/drawingml/2006/spreadsheetDrawing">
      <xdr:col>23</xdr:col>
      <xdr:colOff>184150</xdr:colOff>
      <xdr:row>63</xdr:row>
      <xdr:rowOff>143510</xdr:rowOff>
    </xdr:to>
    <xdr:sp macro="" textlink="">
      <xdr:nvSpPr>
        <xdr:cNvPr id="131" name="フローチャート: 判断 130"/>
        <xdr:cNvSpPr/>
      </xdr:nvSpPr>
      <xdr:spPr>
        <a:xfrm>
          <a:off x="4902200" y="10842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32385</xdr:rowOff>
    </xdr:from>
    <xdr:to xmlns:xdr="http://schemas.openxmlformats.org/drawingml/2006/spreadsheetDrawing">
      <xdr:col>19</xdr:col>
      <xdr:colOff>133350</xdr:colOff>
      <xdr:row>62</xdr:row>
      <xdr:rowOff>96520</xdr:rowOff>
    </xdr:to>
    <xdr:cxnSp macro="">
      <xdr:nvCxnSpPr>
        <xdr:cNvPr id="132" name="直線コネクタ 131"/>
        <xdr:cNvCxnSpPr/>
      </xdr:nvCxnSpPr>
      <xdr:spPr>
        <a:xfrm>
          <a:off x="3225800" y="1066228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8890</xdr:rowOff>
    </xdr:from>
    <xdr:to xmlns:xdr="http://schemas.openxmlformats.org/drawingml/2006/spreadsheetDrawing">
      <xdr:col>19</xdr:col>
      <xdr:colOff>184150</xdr:colOff>
      <xdr:row>63</xdr:row>
      <xdr:rowOff>110490</xdr:rowOff>
    </xdr:to>
    <xdr:sp macro="" textlink="">
      <xdr:nvSpPr>
        <xdr:cNvPr id="133" name="フローチャート: 判断 132"/>
        <xdr:cNvSpPr/>
      </xdr:nvSpPr>
      <xdr:spPr>
        <a:xfrm>
          <a:off x="4064000" y="1081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95885</xdr:rowOff>
    </xdr:from>
    <xdr:ext cx="736600" cy="259080"/>
    <xdr:sp macro="" textlink="">
      <xdr:nvSpPr>
        <xdr:cNvPr id="134" name="テキスト ボックス 133"/>
        <xdr:cNvSpPr txBox="1"/>
      </xdr:nvSpPr>
      <xdr:spPr>
        <a:xfrm>
          <a:off x="3733800" y="10897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29210</xdr:rowOff>
    </xdr:from>
    <xdr:to xmlns:xdr="http://schemas.openxmlformats.org/drawingml/2006/spreadsheetDrawing">
      <xdr:col>15</xdr:col>
      <xdr:colOff>82550</xdr:colOff>
      <xdr:row>62</xdr:row>
      <xdr:rowOff>32385</xdr:rowOff>
    </xdr:to>
    <xdr:cxnSp macro="">
      <xdr:nvCxnSpPr>
        <xdr:cNvPr id="135" name="直線コネクタ 134"/>
        <xdr:cNvCxnSpPr/>
      </xdr:nvCxnSpPr>
      <xdr:spPr>
        <a:xfrm>
          <a:off x="2336800" y="106591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138430</xdr:rowOff>
    </xdr:from>
    <xdr:to xmlns:xdr="http://schemas.openxmlformats.org/drawingml/2006/spreadsheetDrawing">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53340</xdr:rowOff>
    </xdr:from>
    <xdr:ext cx="762000" cy="258445"/>
    <xdr:sp macro="" textlink="">
      <xdr:nvSpPr>
        <xdr:cNvPr id="137" name="テキスト ボックス 136"/>
        <xdr:cNvSpPr txBox="1"/>
      </xdr:nvSpPr>
      <xdr:spPr>
        <a:xfrm>
          <a:off x="2844800" y="10854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29210</xdr:rowOff>
    </xdr:from>
    <xdr:to xmlns:xdr="http://schemas.openxmlformats.org/drawingml/2006/spreadsheetDrawing">
      <xdr:col>11</xdr:col>
      <xdr:colOff>31750</xdr:colOff>
      <xdr:row>63</xdr:row>
      <xdr:rowOff>3810</xdr:rowOff>
    </xdr:to>
    <xdr:cxnSp macro="">
      <xdr:nvCxnSpPr>
        <xdr:cNvPr id="138" name="直線コネクタ 137"/>
        <xdr:cNvCxnSpPr/>
      </xdr:nvCxnSpPr>
      <xdr:spPr>
        <a:xfrm flipV="1">
          <a:off x="1447800" y="1065911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102235</xdr:rowOff>
    </xdr:from>
    <xdr:to xmlns:xdr="http://schemas.openxmlformats.org/drawingml/2006/spreadsheetDrawing">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17780</xdr:rowOff>
    </xdr:from>
    <xdr:ext cx="762000" cy="258445"/>
    <xdr:sp macro="" textlink="">
      <xdr:nvSpPr>
        <xdr:cNvPr id="140" name="テキスト ボックス 139"/>
        <xdr:cNvSpPr txBox="1"/>
      </xdr:nvSpPr>
      <xdr:spPr>
        <a:xfrm>
          <a:off x="1955800" y="10819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152400</xdr:rowOff>
    </xdr:from>
    <xdr:to xmlns:xdr="http://schemas.openxmlformats.org/drawingml/2006/spreadsheetDrawing">
      <xdr:col>7</xdr:col>
      <xdr:colOff>31750</xdr:colOff>
      <xdr:row>63</xdr:row>
      <xdr:rowOff>82550</xdr:rowOff>
    </xdr:to>
    <xdr:sp macro="" textlink="">
      <xdr:nvSpPr>
        <xdr:cNvPr id="141" name="フローチャート: 判断 140"/>
        <xdr:cNvSpPr/>
      </xdr:nvSpPr>
      <xdr:spPr>
        <a:xfrm>
          <a:off x="1397000" y="107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67310</xdr:rowOff>
    </xdr:from>
    <xdr:ext cx="762000" cy="259080"/>
    <xdr:sp macro="" textlink="">
      <xdr:nvSpPr>
        <xdr:cNvPr id="142" name="テキスト ボックス 141"/>
        <xdr:cNvSpPr txBox="1"/>
      </xdr:nvSpPr>
      <xdr:spPr>
        <a:xfrm>
          <a:off x="1066800" y="1086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3" name="テキスト ボックス 142"/>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4" name="テキスト ボックス 143"/>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5" name="テキスト ボックス 144"/>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6" name="テキスト ボックス 145"/>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7" name="テキスト ボックス 146"/>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71755</xdr:rowOff>
    </xdr:from>
    <xdr:to xmlns:xdr="http://schemas.openxmlformats.org/drawingml/2006/spreadsheetDrawing">
      <xdr:col>23</xdr:col>
      <xdr:colOff>184150</xdr:colOff>
      <xdr:row>63</xdr:row>
      <xdr:rowOff>1905</xdr:rowOff>
    </xdr:to>
    <xdr:sp macro="" textlink="">
      <xdr:nvSpPr>
        <xdr:cNvPr id="148" name="楕円 147"/>
        <xdr:cNvSpPr/>
      </xdr:nvSpPr>
      <xdr:spPr>
        <a:xfrm>
          <a:off x="4902200" y="1070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88900</xdr:rowOff>
    </xdr:from>
    <xdr:ext cx="762000" cy="258445"/>
    <xdr:sp macro="" textlink="">
      <xdr:nvSpPr>
        <xdr:cNvPr id="149" name="財政構造の弾力性該当値テキスト"/>
        <xdr:cNvSpPr txBox="1"/>
      </xdr:nvSpPr>
      <xdr:spPr>
        <a:xfrm>
          <a:off x="5041900" y="10547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45720</xdr:rowOff>
    </xdr:from>
    <xdr:to xmlns:xdr="http://schemas.openxmlformats.org/drawingml/2006/spreadsheetDrawing">
      <xdr:col>19</xdr:col>
      <xdr:colOff>184150</xdr:colOff>
      <xdr:row>62</xdr:row>
      <xdr:rowOff>147320</xdr:rowOff>
    </xdr:to>
    <xdr:sp macro="" textlink="">
      <xdr:nvSpPr>
        <xdr:cNvPr id="150" name="楕円 149"/>
        <xdr:cNvSpPr/>
      </xdr:nvSpPr>
      <xdr:spPr>
        <a:xfrm>
          <a:off x="4064000" y="106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157480</xdr:rowOff>
    </xdr:from>
    <xdr:ext cx="736600" cy="258445"/>
    <xdr:sp macro="" textlink="">
      <xdr:nvSpPr>
        <xdr:cNvPr id="151" name="テキスト ボックス 150"/>
        <xdr:cNvSpPr txBox="1"/>
      </xdr:nvSpPr>
      <xdr:spPr>
        <a:xfrm>
          <a:off x="3733800" y="104444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153035</xdr:rowOff>
    </xdr:from>
    <xdr:to xmlns:xdr="http://schemas.openxmlformats.org/drawingml/2006/spreadsheetDrawing">
      <xdr:col>15</xdr:col>
      <xdr:colOff>133350</xdr:colOff>
      <xdr:row>62</xdr:row>
      <xdr:rowOff>83185</xdr:rowOff>
    </xdr:to>
    <xdr:sp macro="" textlink="">
      <xdr:nvSpPr>
        <xdr:cNvPr id="152" name="楕円 151"/>
        <xdr:cNvSpPr/>
      </xdr:nvSpPr>
      <xdr:spPr>
        <a:xfrm>
          <a:off x="3175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93345</xdr:rowOff>
    </xdr:from>
    <xdr:ext cx="762000" cy="259080"/>
    <xdr:sp macro="" textlink="">
      <xdr:nvSpPr>
        <xdr:cNvPr id="153" name="テキスト ボックス 152"/>
        <xdr:cNvSpPr txBox="1"/>
      </xdr:nvSpPr>
      <xdr:spPr>
        <a:xfrm>
          <a:off x="2844800" y="10380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149225</xdr:rowOff>
    </xdr:from>
    <xdr:to xmlns:xdr="http://schemas.openxmlformats.org/drawingml/2006/spreadsheetDrawing">
      <xdr:col>11</xdr:col>
      <xdr:colOff>82550</xdr:colOff>
      <xdr:row>62</xdr:row>
      <xdr:rowOff>79375</xdr:rowOff>
    </xdr:to>
    <xdr:sp macro="" textlink="">
      <xdr:nvSpPr>
        <xdr:cNvPr id="154" name="楕円 153"/>
        <xdr:cNvSpPr/>
      </xdr:nvSpPr>
      <xdr:spPr>
        <a:xfrm>
          <a:off x="22860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89535</xdr:rowOff>
    </xdr:from>
    <xdr:ext cx="762000" cy="258445"/>
    <xdr:sp macro="" textlink="">
      <xdr:nvSpPr>
        <xdr:cNvPr id="155" name="テキスト ボックス 154"/>
        <xdr:cNvSpPr txBox="1"/>
      </xdr:nvSpPr>
      <xdr:spPr>
        <a:xfrm>
          <a:off x="1955800" y="10376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124460</xdr:rowOff>
    </xdr:from>
    <xdr:to xmlns:xdr="http://schemas.openxmlformats.org/drawingml/2006/spreadsheetDrawing">
      <xdr:col>7</xdr:col>
      <xdr:colOff>31750</xdr:colOff>
      <xdr:row>63</xdr:row>
      <xdr:rowOff>54610</xdr:rowOff>
    </xdr:to>
    <xdr:sp macro="" textlink="">
      <xdr:nvSpPr>
        <xdr:cNvPr id="156" name="楕円 155"/>
        <xdr:cNvSpPr/>
      </xdr:nvSpPr>
      <xdr:spPr>
        <a:xfrm>
          <a:off x="13970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64770</xdr:rowOff>
    </xdr:from>
    <xdr:ext cx="762000" cy="258445"/>
    <xdr:sp macro="" textlink="">
      <xdr:nvSpPr>
        <xdr:cNvPr id="157" name="テキスト ボックス 156"/>
        <xdr:cNvSpPr txBox="1"/>
      </xdr:nvSpPr>
      <xdr:spPr>
        <a:xfrm>
          <a:off x="1066800" y="10523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0" name="テキスト ボックス 159"/>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[389,740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146,841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値と比較して、人件費・物件費等の適性度が低くなっている。民間でも実施可能な部分については、指定管理者制度などの導入により委託化を進め、コストの低減を更に図っていく方針であ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1" name="テキスト ボックス 170"/>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4" name="直線コネクタ 173"/>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5" name="テキスト ボックス 174"/>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6" name="直線コネクタ 175"/>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7" name="テキスト ボックス 176"/>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8" name="直線コネクタ 177"/>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79" name="テキスト ボックス 178"/>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0" name="直線コネクタ 179"/>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1" name="テキスト ボックス 180"/>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2" name="直線コネクタ 181"/>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3" name="テキスト ボックス 182"/>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4" name="直線コネクタ 183"/>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5" name="テキスト ボックス 184"/>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81915</xdr:rowOff>
    </xdr:from>
    <xdr:to xmlns:xdr="http://schemas.openxmlformats.org/drawingml/2006/spreadsheetDrawing">
      <xdr:col>23</xdr:col>
      <xdr:colOff>133350</xdr:colOff>
      <xdr:row>90</xdr:row>
      <xdr:rowOff>16510</xdr:rowOff>
    </xdr:to>
    <xdr:cxnSp macro="">
      <xdr:nvCxnSpPr>
        <xdr:cNvPr id="188" name="直線コネクタ 187"/>
        <xdr:cNvCxnSpPr/>
      </xdr:nvCxnSpPr>
      <xdr:spPr>
        <a:xfrm flipV="1">
          <a:off x="4953000" y="13969365"/>
          <a:ext cx="0" cy="14776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160020</xdr:rowOff>
    </xdr:from>
    <xdr:ext cx="762000" cy="259080"/>
    <xdr:sp macro="" textlink="">
      <xdr:nvSpPr>
        <xdr:cNvPr id="189" name="人件費・物件費等の状況最小値テキスト"/>
        <xdr:cNvSpPr txBox="1"/>
      </xdr:nvSpPr>
      <xdr:spPr>
        <a:xfrm>
          <a:off x="5041900" y="1541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1,482,866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16510</xdr:rowOff>
    </xdr:from>
    <xdr:to xmlns:xdr="http://schemas.openxmlformats.org/drawingml/2006/spreadsheetDrawing">
      <xdr:col>24</xdr:col>
      <xdr:colOff>12700</xdr:colOff>
      <xdr:row>90</xdr:row>
      <xdr:rowOff>16510</xdr:rowOff>
    </xdr:to>
    <xdr:cxnSp macro="">
      <xdr:nvCxnSpPr>
        <xdr:cNvPr id="190" name="直線コネクタ 189"/>
        <xdr:cNvCxnSpPr/>
      </xdr:nvCxnSpPr>
      <xdr:spPr>
        <a:xfrm>
          <a:off x="4864100" y="1544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168275</xdr:rowOff>
    </xdr:from>
    <xdr:ext cx="762000" cy="258445"/>
    <xdr:sp macro="" textlink="">
      <xdr:nvSpPr>
        <xdr:cNvPr id="191" name="人件費・物件費等の状況最大値テキスト"/>
        <xdr:cNvSpPr txBox="1"/>
      </xdr:nvSpPr>
      <xdr:spPr>
        <a:xfrm>
          <a:off x="5041900" y="13712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81915</xdr:rowOff>
    </xdr:from>
    <xdr:to xmlns:xdr="http://schemas.openxmlformats.org/drawingml/2006/spreadsheetDrawing">
      <xdr:col>24</xdr:col>
      <xdr:colOff>12700</xdr:colOff>
      <xdr:row>81</xdr:row>
      <xdr:rowOff>81915</xdr:rowOff>
    </xdr:to>
    <xdr:cxnSp macro="">
      <xdr:nvCxnSpPr>
        <xdr:cNvPr id="192" name="直線コネクタ 191"/>
        <xdr:cNvCxnSpPr/>
      </xdr:nvCxnSpPr>
      <xdr:spPr>
        <a:xfrm>
          <a:off x="4864100" y="1396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80010</xdr:rowOff>
    </xdr:from>
    <xdr:to xmlns:xdr="http://schemas.openxmlformats.org/drawingml/2006/spreadsheetDrawing">
      <xdr:col>23</xdr:col>
      <xdr:colOff>133350</xdr:colOff>
      <xdr:row>82</xdr:row>
      <xdr:rowOff>132080</xdr:rowOff>
    </xdr:to>
    <xdr:cxnSp macro="">
      <xdr:nvCxnSpPr>
        <xdr:cNvPr id="193" name="直線コネクタ 192"/>
        <xdr:cNvCxnSpPr/>
      </xdr:nvCxnSpPr>
      <xdr:spPr>
        <a:xfrm>
          <a:off x="4114800" y="1413891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86995</xdr:rowOff>
    </xdr:from>
    <xdr:ext cx="762000" cy="258445"/>
    <xdr:sp macro="" textlink="">
      <xdr:nvSpPr>
        <xdr:cNvPr id="194" name="人件費・物件費等の状況平均値テキスト"/>
        <xdr:cNvSpPr txBox="1"/>
      </xdr:nvSpPr>
      <xdr:spPr>
        <a:xfrm>
          <a:off x="5041900" y="141458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114935</xdr:rowOff>
    </xdr:from>
    <xdr:to xmlns:xdr="http://schemas.openxmlformats.org/drawingml/2006/spreadsheetDrawing">
      <xdr:col>23</xdr:col>
      <xdr:colOff>184150</xdr:colOff>
      <xdr:row>83</xdr:row>
      <xdr:rowOff>45085</xdr:rowOff>
    </xdr:to>
    <xdr:sp macro="" textlink="">
      <xdr:nvSpPr>
        <xdr:cNvPr id="195" name="フローチャート: 判断 194"/>
        <xdr:cNvSpPr/>
      </xdr:nvSpPr>
      <xdr:spPr>
        <a:xfrm>
          <a:off x="49022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46355</xdr:rowOff>
    </xdr:from>
    <xdr:to xmlns:xdr="http://schemas.openxmlformats.org/drawingml/2006/spreadsheetDrawing">
      <xdr:col>19</xdr:col>
      <xdr:colOff>133350</xdr:colOff>
      <xdr:row>82</xdr:row>
      <xdr:rowOff>80010</xdr:rowOff>
    </xdr:to>
    <xdr:cxnSp macro="">
      <xdr:nvCxnSpPr>
        <xdr:cNvPr id="196" name="直線コネクタ 195"/>
        <xdr:cNvCxnSpPr/>
      </xdr:nvCxnSpPr>
      <xdr:spPr>
        <a:xfrm>
          <a:off x="3225800" y="141052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109220</xdr:rowOff>
    </xdr:from>
    <xdr:to xmlns:xdr="http://schemas.openxmlformats.org/drawingml/2006/spreadsheetDrawing">
      <xdr:col>19</xdr:col>
      <xdr:colOff>184150</xdr:colOff>
      <xdr:row>83</xdr:row>
      <xdr:rowOff>38735</xdr:rowOff>
    </xdr:to>
    <xdr:sp macro="" textlink="">
      <xdr:nvSpPr>
        <xdr:cNvPr id="197" name="フローチャート: 判断 196"/>
        <xdr:cNvSpPr/>
      </xdr:nvSpPr>
      <xdr:spPr>
        <a:xfrm>
          <a:off x="40640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23495</xdr:rowOff>
    </xdr:from>
    <xdr:ext cx="736600" cy="259080"/>
    <xdr:sp macro="" textlink="">
      <xdr:nvSpPr>
        <xdr:cNvPr id="198" name="テキスト ボックス 197"/>
        <xdr:cNvSpPr txBox="1"/>
      </xdr:nvSpPr>
      <xdr:spPr>
        <a:xfrm>
          <a:off x="3733800" y="14253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46355</xdr:rowOff>
    </xdr:from>
    <xdr:to xmlns:xdr="http://schemas.openxmlformats.org/drawingml/2006/spreadsheetDrawing">
      <xdr:col>15</xdr:col>
      <xdr:colOff>82550</xdr:colOff>
      <xdr:row>82</xdr:row>
      <xdr:rowOff>52070</xdr:rowOff>
    </xdr:to>
    <xdr:cxnSp macro="">
      <xdr:nvCxnSpPr>
        <xdr:cNvPr id="199" name="直線コネクタ 198"/>
        <xdr:cNvCxnSpPr/>
      </xdr:nvCxnSpPr>
      <xdr:spPr>
        <a:xfrm flipV="1">
          <a:off x="2336800" y="141052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101600</xdr:rowOff>
    </xdr:from>
    <xdr:to xmlns:xdr="http://schemas.openxmlformats.org/drawingml/2006/spreadsheetDrawing">
      <xdr:col>15</xdr:col>
      <xdr:colOff>133350</xdr:colOff>
      <xdr:row>83</xdr:row>
      <xdr:rowOff>31750</xdr:rowOff>
    </xdr:to>
    <xdr:sp macro="" textlink="">
      <xdr:nvSpPr>
        <xdr:cNvPr id="200" name="フローチャート: 判断 199"/>
        <xdr:cNvSpPr/>
      </xdr:nvSpPr>
      <xdr:spPr>
        <a:xfrm>
          <a:off x="3175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16510</xdr:rowOff>
    </xdr:from>
    <xdr:ext cx="762000" cy="259080"/>
    <xdr:sp macro="" textlink="">
      <xdr:nvSpPr>
        <xdr:cNvPr id="201" name="テキスト ボックス 200"/>
        <xdr:cNvSpPr txBox="1"/>
      </xdr:nvSpPr>
      <xdr:spPr>
        <a:xfrm>
          <a:off x="2844800" y="1424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42545</xdr:rowOff>
    </xdr:from>
    <xdr:to xmlns:xdr="http://schemas.openxmlformats.org/drawingml/2006/spreadsheetDrawing">
      <xdr:col>11</xdr:col>
      <xdr:colOff>31750</xdr:colOff>
      <xdr:row>82</xdr:row>
      <xdr:rowOff>52070</xdr:rowOff>
    </xdr:to>
    <xdr:cxnSp macro="">
      <xdr:nvCxnSpPr>
        <xdr:cNvPr id="202" name="直線コネクタ 201"/>
        <xdr:cNvCxnSpPr/>
      </xdr:nvCxnSpPr>
      <xdr:spPr>
        <a:xfrm>
          <a:off x="1447800" y="141014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78105</xdr:rowOff>
    </xdr:from>
    <xdr:to xmlns:xdr="http://schemas.openxmlformats.org/drawingml/2006/spreadsheetDrawing">
      <xdr:col>11</xdr:col>
      <xdr:colOff>82550</xdr:colOff>
      <xdr:row>83</xdr:row>
      <xdr:rowOff>8255</xdr:rowOff>
    </xdr:to>
    <xdr:sp macro="" textlink="">
      <xdr:nvSpPr>
        <xdr:cNvPr id="203" name="フローチャート: 判断 202"/>
        <xdr:cNvSpPr/>
      </xdr:nvSpPr>
      <xdr:spPr>
        <a:xfrm>
          <a:off x="22860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164465</xdr:rowOff>
    </xdr:from>
    <xdr:ext cx="762000" cy="259080"/>
    <xdr:sp macro="" textlink="">
      <xdr:nvSpPr>
        <xdr:cNvPr id="204" name="テキスト ボックス 203"/>
        <xdr:cNvSpPr txBox="1"/>
      </xdr:nvSpPr>
      <xdr:spPr>
        <a:xfrm>
          <a:off x="1955800" y="1422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71120</xdr:rowOff>
    </xdr:from>
    <xdr:to xmlns:xdr="http://schemas.openxmlformats.org/drawingml/2006/spreadsheetDrawing">
      <xdr:col>7</xdr:col>
      <xdr:colOff>31750</xdr:colOff>
      <xdr:row>83</xdr:row>
      <xdr:rowOff>1270</xdr:rowOff>
    </xdr:to>
    <xdr:sp macro="" textlink="">
      <xdr:nvSpPr>
        <xdr:cNvPr id="205" name="フローチャート: 判断 204"/>
        <xdr:cNvSpPr/>
      </xdr:nvSpPr>
      <xdr:spPr>
        <a:xfrm>
          <a:off x="13970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157480</xdr:rowOff>
    </xdr:from>
    <xdr:ext cx="762000" cy="258445"/>
    <xdr:sp macro="" textlink="">
      <xdr:nvSpPr>
        <xdr:cNvPr id="206" name="テキスト ボックス 205"/>
        <xdr:cNvSpPr txBox="1"/>
      </xdr:nvSpPr>
      <xdr:spPr>
        <a:xfrm>
          <a:off x="1066800" y="14216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380,876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81280</xdr:rowOff>
    </xdr:from>
    <xdr:to xmlns:xdr="http://schemas.openxmlformats.org/drawingml/2006/spreadsheetDrawing">
      <xdr:col>23</xdr:col>
      <xdr:colOff>184150</xdr:colOff>
      <xdr:row>83</xdr:row>
      <xdr:rowOff>11430</xdr:rowOff>
    </xdr:to>
    <xdr:sp macro="" textlink="">
      <xdr:nvSpPr>
        <xdr:cNvPr id="212" name="楕円 211"/>
        <xdr:cNvSpPr/>
      </xdr:nvSpPr>
      <xdr:spPr>
        <a:xfrm>
          <a:off x="4902200" y="141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97790</xdr:rowOff>
    </xdr:from>
    <xdr:ext cx="762000" cy="258445"/>
    <xdr:sp macro="" textlink="">
      <xdr:nvSpPr>
        <xdr:cNvPr id="213" name="人件費・物件費等の状況該当値テキスト"/>
        <xdr:cNvSpPr txBox="1"/>
      </xdr:nvSpPr>
      <xdr:spPr>
        <a:xfrm>
          <a:off x="5041900" y="13985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389,740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29210</xdr:rowOff>
    </xdr:from>
    <xdr:to xmlns:xdr="http://schemas.openxmlformats.org/drawingml/2006/spreadsheetDrawing">
      <xdr:col>19</xdr:col>
      <xdr:colOff>184150</xdr:colOff>
      <xdr:row>82</xdr:row>
      <xdr:rowOff>130810</xdr:rowOff>
    </xdr:to>
    <xdr:sp macro="" textlink="">
      <xdr:nvSpPr>
        <xdr:cNvPr id="214" name="楕円 213"/>
        <xdr:cNvSpPr/>
      </xdr:nvSpPr>
      <xdr:spPr>
        <a:xfrm>
          <a:off x="406400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140970</xdr:rowOff>
    </xdr:from>
    <xdr:ext cx="736600" cy="259080"/>
    <xdr:sp macro="" textlink="">
      <xdr:nvSpPr>
        <xdr:cNvPr id="215" name="テキスト ボックス 214"/>
        <xdr:cNvSpPr txBox="1"/>
      </xdr:nvSpPr>
      <xdr:spPr>
        <a:xfrm>
          <a:off x="3733800" y="13856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344,170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167005</xdr:rowOff>
    </xdr:from>
    <xdr:to xmlns:xdr="http://schemas.openxmlformats.org/drawingml/2006/spreadsheetDrawing">
      <xdr:col>15</xdr:col>
      <xdr:colOff>133350</xdr:colOff>
      <xdr:row>82</xdr:row>
      <xdr:rowOff>97790</xdr:rowOff>
    </xdr:to>
    <xdr:sp macro="" textlink="">
      <xdr:nvSpPr>
        <xdr:cNvPr id="216" name="楕円 215"/>
        <xdr:cNvSpPr/>
      </xdr:nvSpPr>
      <xdr:spPr>
        <a:xfrm>
          <a:off x="3175000" y="14054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107315</xdr:rowOff>
    </xdr:from>
    <xdr:ext cx="762000" cy="259080"/>
    <xdr:sp macro="" textlink="">
      <xdr:nvSpPr>
        <xdr:cNvPr id="217" name="テキスト ボックス 216"/>
        <xdr:cNvSpPr txBox="1"/>
      </xdr:nvSpPr>
      <xdr:spPr>
        <a:xfrm>
          <a:off x="2844800" y="1382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315,156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1270</xdr:rowOff>
    </xdr:from>
    <xdr:to xmlns:xdr="http://schemas.openxmlformats.org/drawingml/2006/spreadsheetDrawing">
      <xdr:col>11</xdr:col>
      <xdr:colOff>82550</xdr:colOff>
      <xdr:row>82</xdr:row>
      <xdr:rowOff>102870</xdr:rowOff>
    </xdr:to>
    <xdr:sp macro="" textlink="">
      <xdr:nvSpPr>
        <xdr:cNvPr id="218" name="楕円 217"/>
        <xdr:cNvSpPr/>
      </xdr:nvSpPr>
      <xdr:spPr>
        <a:xfrm>
          <a:off x="2286000" y="140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113030</xdr:rowOff>
    </xdr:from>
    <xdr:ext cx="762000" cy="259080"/>
    <xdr:sp macro="" textlink="">
      <xdr:nvSpPr>
        <xdr:cNvPr id="219" name="テキスト ボックス 218"/>
        <xdr:cNvSpPr txBox="1"/>
      </xdr:nvSpPr>
      <xdr:spPr>
        <a:xfrm>
          <a:off x="19558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163195</xdr:rowOff>
    </xdr:from>
    <xdr:to xmlns:xdr="http://schemas.openxmlformats.org/drawingml/2006/spreadsheetDrawing">
      <xdr:col>7</xdr:col>
      <xdr:colOff>31750</xdr:colOff>
      <xdr:row>82</xdr:row>
      <xdr:rowOff>93345</xdr:rowOff>
    </xdr:to>
    <xdr:sp macro="" textlink="">
      <xdr:nvSpPr>
        <xdr:cNvPr id="220" name="楕円 219"/>
        <xdr:cNvSpPr/>
      </xdr:nvSpPr>
      <xdr:spPr>
        <a:xfrm>
          <a:off x="1397000" y="1405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103505</xdr:rowOff>
    </xdr:from>
    <xdr:ext cx="762000" cy="259080"/>
    <xdr:sp macro="" textlink="">
      <xdr:nvSpPr>
        <xdr:cNvPr id="221" name="テキスト ボックス 220"/>
        <xdr:cNvSpPr txBox="1"/>
      </xdr:nvSpPr>
      <xdr:spPr>
        <a:xfrm>
          <a:off x="1066800" y="13819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311,731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a:t>
          </a:r>
          <a:r>
            <a:rPr kumimoji="1" lang="en-US" altLang="ja-JP" sz="1300">
              <a:latin typeface="ＭＳ Ｐゴシック"/>
              <a:ea typeface="ＭＳ Ｐゴシック"/>
            </a:rPr>
            <a:t>2.6</a:t>
          </a:r>
          <a:r>
            <a:rPr kumimoji="1" lang="ja-JP" altLang="en-US" sz="1300">
              <a:latin typeface="ＭＳ Ｐゴシック"/>
              <a:ea typeface="ＭＳ Ｐゴシック"/>
            </a:rPr>
            <a:t>上回り、全国的にも高い水準にあるため、給与の適正化に努めていく。</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37" name="直線コネクタ 236"/>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38" name="テキスト ボックス 237"/>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1" name="直線コネクタ 240"/>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8445"/>
    <xdr:sp macro="" textlink="">
      <xdr:nvSpPr>
        <xdr:cNvPr id="242" name="テキスト ボックス 241"/>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3" name="直線コネクタ 24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4" name="テキスト ボックス 243"/>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8890</xdr:rowOff>
    </xdr:from>
    <xdr:to xmlns:xdr="http://schemas.openxmlformats.org/drawingml/2006/spreadsheetDrawing">
      <xdr:col>81</xdr:col>
      <xdr:colOff>44450</xdr:colOff>
      <xdr:row>89</xdr:row>
      <xdr:rowOff>57785</xdr:rowOff>
    </xdr:to>
    <xdr:cxnSp macro="">
      <xdr:nvCxnSpPr>
        <xdr:cNvPr id="246" name="直線コネクタ 245"/>
        <xdr:cNvCxnSpPr/>
      </xdr:nvCxnSpPr>
      <xdr:spPr>
        <a:xfrm flipV="1">
          <a:off x="17018000" y="14067790"/>
          <a:ext cx="0" cy="12490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29845</xdr:rowOff>
    </xdr:from>
    <xdr:ext cx="762000" cy="258445"/>
    <xdr:sp macro="" textlink="">
      <xdr:nvSpPr>
        <xdr:cNvPr id="247" name="給与水準   （国との比較）最小値テキスト"/>
        <xdr:cNvSpPr txBox="1"/>
      </xdr:nvSpPr>
      <xdr:spPr>
        <a:xfrm>
          <a:off x="17106900" y="15288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57785</xdr:rowOff>
    </xdr:from>
    <xdr:to xmlns:xdr="http://schemas.openxmlformats.org/drawingml/2006/spreadsheetDrawing">
      <xdr:col>81</xdr:col>
      <xdr:colOff>133350</xdr:colOff>
      <xdr:row>89</xdr:row>
      <xdr:rowOff>57785</xdr:rowOff>
    </xdr:to>
    <xdr:cxnSp macro="">
      <xdr:nvCxnSpPr>
        <xdr:cNvPr id="248" name="直線コネクタ 247"/>
        <xdr:cNvCxnSpPr/>
      </xdr:nvCxnSpPr>
      <xdr:spPr>
        <a:xfrm>
          <a:off x="16929100" y="15316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95885</xdr:rowOff>
    </xdr:from>
    <xdr:ext cx="762000" cy="259080"/>
    <xdr:sp macro="" textlink="">
      <xdr:nvSpPr>
        <xdr:cNvPr id="249" name="給与水準   （国との比較）最大値テキスト"/>
        <xdr:cNvSpPr txBox="1"/>
      </xdr:nvSpPr>
      <xdr:spPr>
        <a:xfrm>
          <a:off x="17106900" y="13811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8890</xdr:rowOff>
    </xdr:from>
    <xdr:to xmlns:xdr="http://schemas.openxmlformats.org/drawingml/2006/spreadsheetDrawing">
      <xdr:col>81</xdr:col>
      <xdr:colOff>133350</xdr:colOff>
      <xdr:row>82</xdr:row>
      <xdr:rowOff>8890</xdr:rowOff>
    </xdr:to>
    <xdr:cxnSp macro="">
      <xdr:nvCxnSpPr>
        <xdr:cNvPr id="250" name="直線コネクタ 249"/>
        <xdr:cNvCxnSpPr/>
      </xdr:nvCxnSpPr>
      <xdr:spPr>
        <a:xfrm>
          <a:off x="16929100" y="1406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12065</xdr:rowOff>
    </xdr:from>
    <xdr:to xmlns:xdr="http://schemas.openxmlformats.org/drawingml/2006/spreadsheetDrawing">
      <xdr:col>81</xdr:col>
      <xdr:colOff>44450</xdr:colOff>
      <xdr:row>88</xdr:row>
      <xdr:rowOff>66040</xdr:rowOff>
    </xdr:to>
    <xdr:cxnSp macro="">
      <xdr:nvCxnSpPr>
        <xdr:cNvPr id="251" name="直線コネクタ 250"/>
        <xdr:cNvCxnSpPr/>
      </xdr:nvCxnSpPr>
      <xdr:spPr>
        <a:xfrm flipV="1">
          <a:off x="16179800" y="1509966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163830</xdr:rowOff>
    </xdr:from>
    <xdr:ext cx="762000" cy="259080"/>
    <xdr:sp macro="" textlink="">
      <xdr:nvSpPr>
        <xdr:cNvPr id="252" name="給与水準   （国との比較）平均値テキスト"/>
        <xdr:cNvSpPr txBox="1"/>
      </xdr:nvSpPr>
      <xdr:spPr>
        <a:xfrm>
          <a:off x="17106900" y="14737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147320</xdr:rowOff>
    </xdr:from>
    <xdr:to xmlns:xdr="http://schemas.openxmlformats.org/drawingml/2006/spreadsheetDrawing">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6350</xdr:rowOff>
    </xdr:from>
    <xdr:to xmlns:xdr="http://schemas.openxmlformats.org/drawingml/2006/spreadsheetDrawing">
      <xdr:col>77</xdr:col>
      <xdr:colOff>44450</xdr:colOff>
      <xdr:row>88</xdr:row>
      <xdr:rowOff>66040</xdr:rowOff>
    </xdr:to>
    <xdr:cxnSp macro="">
      <xdr:nvCxnSpPr>
        <xdr:cNvPr id="254" name="直線コネクタ 253"/>
        <xdr:cNvCxnSpPr/>
      </xdr:nvCxnSpPr>
      <xdr:spPr>
        <a:xfrm>
          <a:off x="15290800" y="1509395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147320</xdr:rowOff>
    </xdr:from>
    <xdr:to xmlns:xdr="http://schemas.openxmlformats.org/drawingml/2006/spreadsheetDrawing">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87630</xdr:rowOff>
    </xdr:from>
    <xdr:ext cx="736600" cy="258445"/>
    <xdr:sp macro="" textlink="">
      <xdr:nvSpPr>
        <xdr:cNvPr id="256" name="テキスト ボックス 255"/>
        <xdr:cNvSpPr txBox="1"/>
      </xdr:nvSpPr>
      <xdr:spPr>
        <a:xfrm>
          <a:off x="15798800" y="146608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6350</xdr:rowOff>
    </xdr:from>
    <xdr:to xmlns:xdr="http://schemas.openxmlformats.org/drawingml/2006/spreadsheetDrawing">
      <xdr:col>72</xdr:col>
      <xdr:colOff>203200</xdr:colOff>
      <xdr:row>88</xdr:row>
      <xdr:rowOff>36195</xdr:rowOff>
    </xdr:to>
    <xdr:cxnSp macro="">
      <xdr:nvCxnSpPr>
        <xdr:cNvPr id="257" name="直線コネクタ 256"/>
        <xdr:cNvCxnSpPr/>
      </xdr:nvCxnSpPr>
      <xdr:spPr>
        <a:xfrm flipV="1">
          <a:off x="14401800" y="150939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123190</xdr:rowOff>
    </xdr:from>
    <xdr:to xmlns:xdr="http://schemas.openxmlformats.org/drawingml/2006/spreadsheetDrawing">
      <xdr:col>73</xdr:col>
      <xdr:colOff>44450</xdr:colOff>
      <xdr:row>87</xdr:row>
      <xdr:rowOff>53340</xdr:rowOff>
    </xdr:to>
    <xdr:sp macro="" textlink="">
      <xdr:nvSpPr>
        <xdr:cNvPr id="258" name="フローチャート: 判断 257"/>
        <xdr:cNvSpPr/>
      </xdr:nvSpPr>
      <xdr:spPr>
        <a:xfrm>
          <a:off x="15240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63500</xdr:rowOff>
    </xdr:from>
    <xdr:ext cx="762000" cy="258445"/>
    <xdr:sp macro="" textlink="">
      <xdr:nvSpPr>
        <xdr:cNvPr id="259" name="テキスト ボックス 258"/>
        <xdr:cNvSpPr txBox="1"/>
      </xdr:nvSpPr>
      <xdr:spPr>
        <a:xfrm>
          <a:off x="14909800" y="14636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36195</xdr:rowOff>
    </xdr:from>
    <xdr:to xmlns:xdr="http://schemas.openxmlformats.org/drawingml/2006/spreadsheetDrawing">
      <xdr:col>68</xdr:col>
      <xdr:colOff>152400</xdr:colOff>
      <xdr:row>89</xdr:row>
      <xdr:rowOff>3810</xdr:rowOff>
    </xdr:to>
    <xdr:cxnSp macro="">
      <xdr:nvCxnSpPr>
        <xdr:cNvPr id="260" name="直線コネクタ 259"/>
        <xdr:cNvCxnSpPr/>
      </xdr:nvCxnSpPr>
      <xdr:spPr>
        <a:xfrm flipV="1">
          <a:off x="13512800" y="15123795"/>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135255</xdr:rowOff>
    </xdr:from>
    <xdr:to xmlns:xdr="http://schemas.openxmlformats.org/drawingml/2006/spreadsheetDrawing">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75565</xdr:rowOff>
    </xdr:from>
    <xdr:ext cx="762000" cy="258445"/>
    <xdr:sp macro="" textlink="">
      <xdr:nvSpPr>
        <xdr:cNvPr id="262" name="テキスト ボックス 261"/>
        <xdr:cNvSpPr txBox="1"/>
      </xdr:nvSpPr>
      <xdr:spPr>
        <a:xfrm>
          <a:off x="14020800" y="14648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111125</xdr:rowOff>
    </xdr:from>
    <xdr:to xmlns:xdr="http://schemas.openxmlformats.org/drawingml/2006/spreadsheetDrawing">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52070</xdr:rowOff>
    </xdr:from>
    <xdr:ext cx="762000" cy="258445"/>
    <xdr:sp macro="" textlink="">
      <xdr:nvSpPr>
        <xdr:cNvPr id="264" name="テキスト ボックス 263"/>
        <xdr:cNvSpPr txBox="1"/>
      </xdr:nvSpPr>
      <xdr:spPr>
        <a:xfrm>
          <a:off x="13131800" y="14625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5" name="テキスト ボックス 26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6" name="テキスト ボックス 26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7" name="テキスト ボックス 26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68" name="テキスト ボックス 26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69" name="テキスト ボックス 26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132715</xdr:rowOff>
    </xdr:from>
    <xdr:to xmlns:xdr="http://schemas.openxmlformats.org/drawingml/2006/spreadsheetDrawing">
      <xdr:col>81</xdr:col>
      <xdr:colOff>95250</xdr:colOff>
      <xdr:row>88</xdr:row>
      <xdr:rowOff>63500</xdr:rowOff>
    </xdr:to>
    <xdr:sp macro="" textlink="">
      <xdr:nvSpPr>
        <xdr:cNvPr id="270" name="楕円 269"/>
        <xdr:cNvSpPr/>
      </xdr:nvSpPr>
      <xdr:spPr>
        <a:xfrm>
          <a:off x="16967200" y="15048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104775</xdr:rowOff>
    </xdr:from>
    <xdr:ext cx="762000" cy="259080"/>
    <xdr:sp macro="" textlink="">
      <xdr:nvSpPr>
        <xdr:cNvPr id="271" name="給与水準   （国との比較）該当値テキスト"/>
        <xdr:cNvSpPr txBox="1"/>
      </xdr:nvSpPr>
      <xdr:spPr>
        <a:xfrm>
          <a:off x="17106900" y="1502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88</xdr:row>
      <xdr:rowOff>15240</xdr:rowOff>
    </xdr:from>
    <xdr:to xmlns:xdr="http://schemas.openxmlformats.org/drawingml/2006/spreadsheetDrawing">
      <xdr:col>77</xdr:col>
      <xdr:colOff>95250</xdr:colOff>
      <xdr:row>88</xdr:row>
      <xdr:rowOff>116840</xdr:rowOff>
    </xdr:to>
    <xdr:sp macro="" textlink="">
      <xdr:nvSpPr>
        <xdr:cNvPr id="272" name="楕円 271"/>
        <xdr:cNvSpPr/>
      </xdr:nvSpPr>
      <xdr:spPr>
        <a:xfrm>
          <a:off x="16129000" y="151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102235</xdr:rowOff>
    </xdr:from>
    <xdr:ext cx="736600" cy="258445"/>
    <xdr:sp macro="" textlink="">
      <xdr:nvSpPr>
        <xdr:cNvPr id="273" name="テキスト ボックス 272"/>
        <xdr:cNvSpPr txBox="1"/>
      </xdr:nvSpPr>
      <xdr:spPr>
        <a:xfrm>
          <a:off x="15798800" y="15189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126365</xdr:rowOff>
    </xdr:from>
    <xdr:to xmlns:xdr="http://schemas.openxmlformats.org/drawingml/2006/spreadsheetDrawing">
      <xdr:col>73</xdr:col>
      <xdr:colOff>44450</xdr:colOff>
      <xdr:row>88</xdr:row>
      <xdr:rowOff>56515</xdr:rowOff>
    </xdr:to>
    <xdr:sp macro="" textlink="">
      <xdr:nvSpPr>
        <xdr:cNvPr id="274" name="楕円 273"/>
        <xdr:cNvSpPr/>
      </xdr:nvSpPr>
      <xdr:spPr>
        <a:xfrm>
          <a:off x="15240000" y="1504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41910</xdr:rowOff>
    </xdr:from>
    <xdr:ext cx="762000" cy="258445"/>
    <xdr:sp macro="" textlink="">
      <xdr:nvSpPr>
        <xdr:cNvPr id="275" name="テキスト ボックス 274"/>
        <xdr:cNvSpPr txBox="1"/>
      </xdr:nvSpPr>
      <xdr:spPr>
        <a:xfrm>
          <a:off x="14909800" y="1512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156845</xdr:rowOff>
    </xdr:from>
    <xdr:to xmlns:xdr="http://schemas.openxmlformats.org/drawingml/2006/spreadsheetDrawing">
      <xdr:col>68</xdr:col>
      <xdr:colOff>203200</xdr:colOff>
      <xdr:row>88</xdr:row>
      <xdr:rowOff>86995</xdr:rowOff>
    </xdr:to>
    <xdr:sp macro="" textlink="">
      <xdr:nvSpPr>
        <xdr:cNvPr id="276" name="楕円 275"/>
        <xdr:cNvSpPr/>
      </xdr:nvSpPr>
      <xdr:spPr>
        <a:xfrm>
          <a:off x="14351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71755</xdr:rowOff>
    </xdr:from>
    <xdr:ext cx="762000" cy="259080"/>
    <xdr:sp macro="" textlink="">
      <xdr:nvSpPr>
        <xdr:cNvPr id="277" name="テキスト ボックス 276"/>
        <xdr:cNvSpPr txBox="1"/>
      </xdr:nvSpPr>
      <xdr:spPr>
        <a:xfrm>
          <a:off x="14020800" y="15159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124460</xdr:rowOff>
    </xdr:from>
    <xdr:to xmlns:xdr="http://schemas.openxmlformats.org/drawingml/2006/spreadsheetDrawing">
      <xdr:col>64</xdr:col>
      <xdr:colOff>152400</xdr:colOff>
      <xdr:row>89</xdr:row>
      <xdr:rowOff>54610</xdr:rowOff>
    </xdr:to>
    <xdr:sp macro="" textlink="">
      <xdr:nvSpPr>
        <xdr:cNvPr id="278" name="楕円 277"/>
        <xdr:cNvSpPr/>
      </xdr:nvSpPr>
      <xdr:spPr>
        <a:xfrm>
          <a:off x="13462000" y="152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39370</xdr:rowOff>
    </xdr:from>
    <xdr:ext cx="762000" cy="259080"/>
    <xdr:sp macro="" textlink="">
      <xdr:nvSpPr>
        <xdr:cNvPr id="279" name="テキスト ボックス 278"/>
        <xdr:cNvSpPr txBox="1"/>
      </xdr:nvSpPr>
      <xdr:spPr>
        <a:xfrm>
          <a:off x="13131800" y="1529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1" name="テキスト ボックス 280"/>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2" name="テキスト ボックス 281"/>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[21.17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佐那河内村行政改革大綱（第６次・平成</a:t>
          </a:r>
          <a:r>
            <a:rPr kumimoji="1" lang="en-US" altLang="ja-JP" sz="1300">
              <a:latin typeface="ＭＳ Ｐゴシック"/>
              <a:ea typeface="ＭＳ Ｐゴシック"/>
            </a:rPr>
            <a:t>27</a:t>
          </a:r>
          <a:r>
            <a:rPr kumimoji="1" lang="ja-JP" altLang="en-US" sz="1300">
              <a:latin typeface="ＭＳ Ｐゴシック"/>
              <a:ea typeface="ＭＳ Ｐゴシック"/>
            </a:rPr>
            <a:t>年度～平成</a:t>
          </a:r>
          <a:r>
            <a:rPr kumimoji="1" lang="en-US" altLang="ja-JP" sz="1300">
              <a:latin typeface="ＭＳ Ｐゴシック"/>
              <a:ea typeface="ＭＳ Ｐゴシック"/>
            </a:rPr>
            <a:t>31</a:t>
          </a:r>
          <a:r>
            <a:rPr kumimoji="1" lang="ja-JP" altLang="en-US" sz="1300">
              <a:latin typeface="ＭＳ Ｐゴシック"/>
              <a:ea typeface="ＭＳ Ｐゴシック"/>
            </a:rPr>
            <a:t>年度）において、定員管理を押し進め、</a:t>
          </a:r>
          <a:r>
            <a:rPr kumimoji="1" lang="en-US" altLang="ja-JP" sz="1300">
              <a:latin typeface="ＭＳ Ｐゴシック"/>
              <a:ea typeface="ＭＳ Ｐゴシック"/>
            </a:rPr>
            <a:t>21.17</a:t>
          </a:r>
          <a:r>
            <a:rPr kumimoji="1" lang="ja-JP" altLang="en-US" sz="1300">
              <a:latin typeface="ＭＳ Ｐゴシック"/>
              <a:ea typeface="ＭＳ Ｐゴシック"/>
            </a:rPr>
            <a:t>人と類似団体の平均値を下回っている。計画に基づいた定員適正化を進める。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3" name="テキスト ボックス 29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4" name="直線コネクタ 29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5" name="テキスト ボックス 294"/>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6" name="直線コネクタ 29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297" name="テキスト ボックス 29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298" name="直線コネクタ 29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299" name="テキスト ボックス 29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0" name="直線コネクタ 29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1" name="テキスト ボックス 30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2" name="直線コネクタ 30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3" name="テキスト ボックス 30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4" name="直線コネクタ 30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05" name="テキスト ボックス 304"/>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6" name="直線コネクタ 30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07" name="テキスト ボックス 306"/>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09" name="テキスト ボックス 30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140335</xdr:rowOff>
    </xdr:from>
    <xdr:to xmlns:xdr="http://schemas.openxmlformats.org/drawingml/2006/spreadsheetDrawing">
      <xdr:col>81</xdr:col>
      <xdr:colOff>44450</xdr:colOff>
      <xdr:row>66</xdr:row>
      <xdr:rowOff>132080</xdr:rowOff>
    </xdr:to>
    <xdr:cxnSp macro="">
      <xdr:nvCxnSpPr>
        <xdr:cNvPr id="311" name="直線コネクタ 310"/>
        <xdr:cNvCxnSpPr/>
      </xdr:nvCxnSpPr>
      <xdr:spPr>
        <a:xfrm flipV="1">
          <a:off x="17018000" y="991298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103505</xdr:rowOff>
    </xdr:from>
    <xdr:ext cx="762000" cy="259080"/>
    <xdr:sp macro="" textlink="">
      <xdr:nvSpPr>
        <xdr:cNvPr id="312" name="定員管理の状況最小値テキスト"/>
        <xdr:cNvSpPr txBox="1"/>
      </xdr:nvSpPr>
      <xdr:spPr>
        <a:xfrm>
          <a:off x="17106900" y="11419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132080</xdr:rowOff>
    </xdr:from>
    <xdr:to xmlns:xdr="http://schemas.openxmlformats.org/drawingml/2006/spreadsheetDrawing">
      <xdr:col>81</xdr:col>
      <xdr:colOff>133350</xdr:colOff>
      <xdr:row>66</xdr:row>
      <xdr:rowOff>132080</xdr:rowOff>
    </xdr:to>
    <xdr:cxnSp macro="">
      <xdr:nvCxnSpPr>
        <xdr:cNvPr id="313" name="直線コネクタ 312"/>
        <xdr:cNvCxnSpPr/>
      </xdr:nvCxnSpPr>
      <xdr:spPr>
        <a:xfrm>
          <a:off x="16929100" y="11447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55245</xdr:rowOff>
    </xdr:from>
    <xdr:ext cx="762000" cy="258445"/>
    <xdr:sp macro="" textlink="">
      <xdr:nvSpPr>
        <xdr:cNvPr id="314" name="定員管理の状況最大値テキスト"/>
        <xdr:cNvSpPr txBox="1"/>
      </xdr:nvSpPr>
      <xdr:spPr>
        <a:xfrm>
          <a:off x="17106900" y="9656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140335</xdr:rowOff>
    </xdr:from>
    <xdr:to xmlns:xdr="http://schemas.openxmlformats.org/drawingml/2006/spreadsheetDrawing">
      <xdr:col>81</xdr:col>
      <xdr:colOff>133350</xdr:colOff>
      <xdr:row>57</xdr:row>
      <xdr:rowOff>140335</xdr:rowOff>
    </xdr:to>
    <xdr:cxnSp macro="">
      <xdr:nvCxnSpPr>
        <xdr:cNvPr id="315" name="直線コネクタ 314"/>
        <xdr:cNvCxnSpPr/>
      </xdr:nvCxnSpPr>
      <xdr:spPr>
        <a:xfrm>
          <a:off x="16929100" y="9912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1905</xdr:rowOff>
    </xdr:from>
    <xdr:to xmlns:xdr="http://schemas.openxmlformats.org/drawingml/2006/spreadsheetDrawing">
      <xdr:col>81</xdr:col>
      <xdr:colOff>44450</xdr:colOff>
      <xdr:row>60</xdr:row>
      <xdr:rowOff>31115</xdr:rowOff>
    </xdr:to>
    <xdr:cxnSp macro="">
      <xdr:nvCxnSpPr>
        <xdr:cNvPr id="316" name="直線コネクタ 315"/>
        <xdr:cNvCxnSpPr/>
      </xdr:nvCxnSpPr>
      <xdr:spPr>
        <a:xfrm>
          <a:off x="16179800" y="1028890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147320</xdr:rowOff>
    </xdr:from>
    <xdr:ext cx="762000" cy="259080"/>
    <xdr:sp macro="" textlink="">
      <xdr:nvSpPr>
        <xdr:cNvPr id="317" name="定員管理の状況平均値テキスト"/>
        <xdr:cNvSpPr txBox="1"/>
      </xdr:nvSpPr>
      <xdr:spPr>
        <a:xfrm>
          <a:off x="17106900" y="10262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3810</xdr:rowOff>
    </xdr:from>
    <xdr:to xmlns:xdr="http://schemas.openxmlformats.org/drawingml/2006/spreadsheetDrawing">
      <xdr:col>81</xdr:col>
      <xdr:colOff>95250</xdr:colOff>
      <xdr:row>60</xdr:row>
      <xdr:rowOff>105410</xdr:rowOff>
    </xdr:to>
    <xdr:sp macro="" textlink="">
      <xdr:nvSpPr>
        <xdr:cNvPr id="318" name="フローチャート: 判断 317"/>
        <xdr:cNvSpPr/>
      </xdr:nvSpPr>
      <xdr:spPr>
        <a:xfrm>
          <a:off x="169672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132080</xdr:rowOff>
    </xdr:from>
    <xdr:to xmlns:xdr="http://schemas.openxmlformats.org/drawingml/2006/spreadsheetDrawing">
      <xdr:col>77</xdr:col>
      <xdr:colOff>44450</xdr:colOff>
      <xdr:row>60</xdr:row>
      <xdr:rowOff>1905</xdr:rowOff>
    </xdr:to>
    <xdr:cxnSp macro="">
      <xdr:nvCxnSpPr>
        <xdr:cNvPr id="319" name="直線コネクタ 318"/>
        <xdr:cNvCxnSpPr/>
      </xdr:nvCxnSpPr>
      <xdr:spPr>
        <a:xfrm>
          <a:off x="15290800" y="1024763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3175</xdr:rowOff>
    </xdr:from>
    <xdr:to xmlns:xdr="http://schemas.openxmlformats.org/drawingml/2006/spreadsheetDrawing">
      <xdr:col>77</xdr:col>
      <xdr:colOff>95250</xdr:colOff>
      <xdr:row>60</xdr:row>
      <xdr:rowOff>104775</xdr:rowOff>
    </xdr:to>
    <xdr:sp macro="" textlink="">
      <xdr:nvSpPr>
        <xdr:cNvPr id="320" name="フローチャート: 判断 319"/>
        <xdr:cNvSpPr/>
      </xdr:nvSpPr>
      <xdr:spPr>
        <a:xfrm>
          <a:off x="16129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89535</xdr:rowOff>
    </xdr:from>
    <xdr:ext cx="736600" cy="258445"/>
    <xdr:sp macro="" textlink="">
      <xdr:nvSpPr>
        <xdr:cNvPr id="321" name="テキスト ボックス 320"/>
        <xdr:cNvSpPr txBox="1"/>
      </xdr:nvSpPr>
      <xdr:spPr>
        <a:xfrm>
          <a:off x="15798800" y="103765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93980</xdr:rowOff>
    </xdr:from>
    <xdr:to xmlns:xdr="http://schemas.openxmlformats.org/drawingml/2006/spreadsheetDrawing">
      <xdr:col>72</xdr:col>
      <xdr:colOff>203200</xdr:colOff>
      <xdr:row>59</xdr:row>
      <xdr:rowOff>132080</xdr:rowOff>
    </xdr:to>
    <xdr:cxnSp macro="">
      <xdr:nvCxnSpPr>
        <xdr:cNvPr id="322" name="直線コネクタ 321"/>
        <xdr:cNvCxnSpPr/>
      </xdr:nvCxnSpPr>
      <xdr:spPr>
        <a:xfrm>
          <a:off x="14401800" y="1020953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635</xdr:rowOff>
    </xdr:from>
    <xdr:to xmlns:xdr="http://schemas.openxmlformats.org/drawingml/2006/spreadsheetDrawing">
      <xdr:col>73</xdr:col>
      <xdr:colOff>44450</xdr:colOff>
      <xdr:row>60</xdr:row>
      <xdr:rowOff>102235</xdr:rowOff>
    </xdr:to>
    <xdr:sp macro="" textlink="">
      <xdr:nvSpPr>
        <xdr:cNvPr id="323" name="フローチャート: 判断 322"/>
        <xdr:cNvSpPr/>
      </xdr:nvSpPr>
      <xdr:spPr>
        <a:xfrm>
          <a:off x="152400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86995</xdr:rowOff>
    </xdr:from>
    <xdr:ext cx="762000" cy="258445"/>
    <xdr:sp macro="" textlink="">
      <xdr:nvSpPr>
        <xdr:cNvPr id="324" name="テキスト ボックス 323"/>
        <xdr:cNvSpPr txBox="1"/>
      </xdr:nvSpPr>
      <xdr:spPr>
        <a:xfrm>
          <a:off x="14909800" y="10373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77470</xdr:rowOff>
    </xdr:from>
    <xdr:to xmlns:xdr="http://schemas.openxmlformats.org/drawingml/2006/spreadsheetDrawing">
      <xdr:col>68</xdr:col>
      <xdr:colOff>152400</xdr:colOff>
      <xdr:row>59</xdr:row>
      <xdr:rowOff>93980</xdr:rowOff>
    </xdr:to>
    <xdr:cxnSp macro="">
      <xdr:nvCxnSpPr>
        <xdr:cNvPr id="325" name="直線コネクタ 324"/>
        <xdr:cNvCxnSpPr/>
      </xdr:nvCxnSpPr>
      <xdr:spPr>
        <a:xfrm>
          <a:off x="13512800" y="101930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59</xdr:row>
      <xdr:rowOff>153035</xdr:rowOff>
    </xdr:from>
    <xdr:to xmlns:xdr="http://schemas.openxmlformats.org/drawingml/2006/spreadsheetDrawing">
      <xdr:col>68</xdr:col>
      <xdr:colOff>203200</xdr:colOff>
      <xdr:row>60</xdr:row>
      <xdr:rowOff>83185</xdr:rowOff>
    </xdr:to>
    <xdr:sp macro="" textlink="">
      <xdr:nvSpPr>
        <xdr:cNvPr id="326" name="フローチャート: 判断 325"/>
        <xdr:cNvSpPr/>
      </xdr:nvSpPr>
      <xdr:spPr>
        <a:xfrm>
          <a:off x="143510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67945</xdr:rowOff>
    </xdr:from>
    <xdr:ext cx="762000" cy="258445"/>
    <xdr:sp macro="" textlink="">
      <xdr:nvSpPr>
        <xdr:cNvPr id="327" name="テキスト ボックス 326"/>
        <xdr:cNvSpPr txBox="1"/>
      </xdr:nvSpPr>
      <xdr:spPr>
        <a:xfrm>
          <a:off x="14020800" y="10354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149225</xdr:rowOff>
    </xdr:from>
    <xdr:to xmlns:xdr="http://schemas.openxmlformats.org/drawingml/2006/spreadsheetDrawing">
      <xdr:col>64</xdr:col>
      <xdr:colOff>152400</xdr:colOff>
      <xdr:row>60</xdr:row>
      <xdr:rowOff>79375</xdr:rowOff>
    </xdr:to>
    <xdr:sp macro="" textlink="">
      <xdr:nvSpPr>
        <xdr:cNvPr id="328" name="フローチャート: 判断 327"/>
        <xdr:cNvSpPr/>
      </xdr:nvSpPr>
      <xdr:spPr>
        <a:xfrm>
          <a:off x="134620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64135</xdr:rowOff>
    </xdr:from>
    <xdr:ext cx="762000" cy="258445"/>
    <xdr:sp macro="" textlink="">
      <xdr:nvSpPr>
        <xdr:cNvPr id="329" name="テキスト ボックス 328"/>
        <xdr:cNvSpPr txBox="1"/>
      </xdr:nvSpPr>
      <xdr:spPr>
        <a:xfrm>
          <a:off x="13131800" y="1035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0" name="テキスト ボックス 329"/>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1" name="テキスト ボックス 330"/>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2" name="テキスト ボックス 331"/>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3" name="テキスト ボックス 332"/>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4" name="テキスト ボックス 333"/>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151765</xdr:rowOff>
    </xdr:from>
    <xdr:to xmlns:xdr="http://schemas.openxmlformats.org/drawingml/2006/spreadsheetDrawing">
      <xdr:col>81</xdr:col>
      <xdr:colOff>95250</xdr:colOff>
      <xdr:row>60</xdr:row>
      <xdr:rowOff>81915</xdr:rowOff>
    </xdr:to>
    <xdr:sp macro="" textlink="">
      <xdr:nvSpPr>
        <xdr:cNvPr id="335" name="楕円 334"/>
        <xdr:cNvSpPr/>
      </xdr:nvSpPr>
      <xdr:spPr>
        <a:xfrm>
          <a:off x="16967200" y="1026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168275</xdr:rowOff>
    </xdr:from>
    <xdr:ext cx="762000" cy="258445"/>
    <xdr:sp macro="" textlink="">
      <xdr:nvSpPr>
        <xdr:cNvPr id="336" name="定員管理の状況該当値テキスト"/>
        <xdr:cNvSpPr txBox="1"/>
      </xdr:nvSpPr>
      <xdr:spPr>
        <a:xfrm>
          <a:off x="17106900" y="10112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122555</xdr:rowOff>
    </xdr:from>
    <xdr:to xmlns:xdr="http://schemas.openxmlformats.org/drawingml/2006/spreadsheetDrawing">
      <xdr:col>77</xdr:col>
      <xdr:colOff>95250</xdr:colOff>
      <xdr:row>60</xdr:row>
      <xdr:rowOff>52705</xdr:rowOff>
    </xdr:to>
    <xdr:sp macro="" textlink="">
      <xdr:nvSpPr>
        <xdr:cNvPr id="337" name="楕円 336"/>
        <xdr:cNvSpPr/>
      </xdr:nvSpPr>
      <xdr:spPr>
        <a:xfrm>
          <a:off x="161290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63500</xdr:rowOff>
    </xdr:from>
    <xdr:ext cx="736600" cy="258445"/>
    <xdr:sp macro="" textlink="">
      <xdr:nvSpPr>
        <xdr:cNvPr id="338" name="テキスト ボックス 337"/>
        <xdr:cNvSpPr txBox="1"/>
      </xdr:nvSpPr>
      <xdr:spPr>
        <a:xfrm>
          <a:off x="15798800" y="100076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80645</xdr:rowOff>
    </xdr:from>
    <xdr:to xmlns:xdr="http://schemas.openxmlformats.org/drawingml/2006/spreadsheetDrawing">
      <xdr:col>73</xdr:col>
      <xdr:colOff>44450</xdr:colOff>
      <xdr:row>60</xdr:row>
      <xdr:rowOff>10795</xdr:rowOff>
    </xdr:to>
    <xdr:sp macro="" textlink="">
      <xdr:nvSpPr>
        <xdr:cNvPr id="339" name="楕円 338"/>
        <xdr:cNvSpPr/>
      </xdr:nvSpPr>
      <xdr:spPr>
        <a:xfrm>
          <a:off x="152400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20955</xdr:rowOff>
    </xdr:from>
    <xdr:ext cx="762000" cy="258445"/>
    <xdr:sp macro="" textlink="">
      <xdr:nvSpPr>
        <xdr:cNvPr id="340" name="テキスト ボックス 339"/>
        <xdr:cNvSpPr txBox="1"/>
      </xdr:nvSpPr>
      <xdr:spPr>
        <a:xfrm>
          <a:off x="14909800" y="9965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43180</xdr:rowOff>
    </xdr:from>
    <xdr:to xmlns:xdr="http://schemas.openxmlformats.org/drawingml/2006/spreadsheetDrawing">
      <xdr:col>68</xdr:col>
      <xdr:colOff>203200</xdr:colOff>
      <xdr:row>59</xdr:row>
      <xdr:rowOff>144780</xdr:rowOff>
    </xdr:to>
    <xdr:sp macro="" textlink="">
      <xdr:nvSpPr>
        <xdr:cNvPr id="341" name="楕円 340"/>
        <xdr:cNvSpPr/>
      </xdr:nvSpPr>
      <xdr:spPr>
        <a:xfrm>
          <a:off x="14351000" y="101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154940</xdr:rowOff>
    </xdr:from>
    <xdr:ext cx="762000" cy="258445"/>
    <xdr:sp macro="" textlink="">
      <xdr:nvSpPr>
        <xdr:cNvPr id="342" name="テキスト ボックス 341"/>
        <xdr:cNvSpPr txBox="1"/>
      </xdr:nvSpPr>
      <xdr:spPr>
        <a:xfrm>
          <a:off x="14020800" y="9927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26670</xdr:rowOff>
    </xdr:from>
    <xdr:to xmlns:xdr="http://schemas.openxmlformats.org/drawingml/2006/spreadsheetDrawing">
      <xdr:col>64</xdr:col>
      <xdr:colOff>152400</xdr:colOff>
      <xdr:row>59</xdr:row>
      <xdr:rowOff>128270</xdr:rowOff>
    </xdr:to>
    <xdr:sp macro="" textlink="">
      <xdr:nvSpPr>
        <xdr:cNvPr id="343" name="楕円 342"/>
        <xdr:cNvSpPr/>
      </xdr:nvSpPr>
      <xdr:spPr>
        <a:xfrm>
          <a:off x="13462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138430</xdr:rowOff>
    </xdr:from>
    <xdr:ext cx="762000" cy="259080"/>
    <xdr:sp macro="" textlink="">
      <xdr:nvSpPr>
        <xdr:cNvPr id="344" name="テキスト ボックス 343"/>
        <xdr:cNvSpPr txBox="1"/>
      </xdr:nvSpPr>
      <xdr:spPr>
        <a:xfrm>
          <a:off x="13131800"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6" name="テキスト ボックス 34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7" name="テキスト ボックス 346"/>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去の起債の償還の終了、近年の起債抑制などにともない、類似団体平均を下回った。今後控えている事業計画の整理・縮小を図るなど、起債依存型の事業実施を見直し、類似団体の平均水準を引き続き下回るよう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8" name="テキスト ボックス 35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0" name="テキスト ボックス 35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1" name="直線コネクタ 36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2" name="テキスト ボックス 36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3" name="直線コネクタ 36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64" name="テキスト ボックス 363"/>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5" name="直線コネクタ 36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66" name="テキスト ボックス 365"/>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7" name="直線コネクタ 36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8" name="直線コネクタ 36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168275</xdr:rowOff>
    </xdr:from>
    <xdr:to xmlns:xdr="http://schemas.openxmlformats.org/drawingml/2006/spreadsheetDrawing">
      <xdr:col>81</xdr:col>
      <xdr:colOff>44450</xdr:colOff>
      <xdr:row>44</xdr:row>
      <xdr:rowOff>6350</xdr:rowOff>
    </xdr:to>
    <xdr:cxnSp macro="">
      <xdr:nvCxnSpPr>
        <xdr:cNvPr id="370" name="直線コネクタ 369"/>
        <xdr:cNvCxnSpPr/>
      </xdr:nvCxnSpPr>
      <xdr:spPr>
        <a:xfrm flipV="1">
          <a:off x="17018000" y="6511925"/>
          <a:ext cx="0" cy="1038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149225</xdr:rowOff>
    </xdr:from>
    <xdr:ext cx="762000" cy="259080"/>
    <xdr:sp macro="" textlink="">
      <xdr:nvSpPr>
        <xdr:cNvPr id="371" name="公債費負担の状況最小値テキスト"/>
        <xdr:cNvSpPr txBox="1"/>
      </xdr:nvSpPr>
      <xdr:spPr>
        <a:xfrm>
          <a:off x="17106900" y="752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6350</xdr:rowOff>
    </xdr:from>
    <xdr:to xmlns:xdr="http://schemas.openxmlformats.org/drawingml/2006/spreadsheetDrawing">
      <xdr:col>81</xdr:col>
      <xdr:colOff>133350</xdr:colOff>
      <xdr:row>44</xdr:row>
      <xdr:rowOff>6350</xdr:rowOff>
    </xdr:to>
    <xdr:cxnSp macro="">
      <xdr:nvCxnSpPr>
        <xdr:cNvPr id="372" name="直線コネクタ 371"/>
        <xdr:cNvCxnSpPr/>
      </xdr:nvCxnSpPr>
      <xdr:spPr>
        <a:xfrm>
          <a:off x="16929100" y="755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83185</xdr:rowOff>
    </xdr:from>
    <xdr:ext cx="762000" cy="259080"/>
    <xdr:sp macro="" textlink="">
      <xdr:nvSpPr>
        <xdr:cNvPr id="373" name="公債費負担の状況最大値テキスト"/>
        <xdr:cNvSpPr txBox="1"/>
      </xdr:nvSpPr>
      <xdr:spPr>
        <a:xfrm>
          <a:off x="17106900" y="6255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168275</xdr:rowOff>
    </xdr:from>
    <xdr:to xmlns:xdr="http://schemas.openxmlformats.org/drawingml/2006/spreadsheetDrawing">
      <xdr:col>81</xdr:col>
      <xdr:colOff>133350</xdr:colOff>
      <xdr:row>37</xdr:row>
      <xdr:rowOff>168275</xdr:rowOff>
    </xdr:to>
    <xdr:cxnSp macro="">
      <xdr:nvCxnSpPr>
        <xdr:cNvPr id="374" name="直線コネクタ 373"/>
        <xdr:cNvCxnSpPr/>
      </xdr:nvCxnSpPr>
      <xdr:spPr>
        <a:xfrm>
          <a:off x="16929100" y="651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57150</xdr:rowOff>
    </xdr:from>
    <xdr:to xmlns:xdr="http://schemas.openxmlformats.org/drawingml/2006/spreadsheetDrawing">
      <xdr:col>81</xdr:col>
      <xdr:colOff>44450</xdr:colOff>
      <xdr:row>39</xdr:row>
      <xdr:rowOff>114935</xdr:rowOff>
    </xdr:to>
    <xdr:cxnSp macro="">
      <xdr:nvCxnSpPr>
        <xdr:cNvPr id="375" name="直線コネクタ 374"/>
        <xdr:cNvCxnSpPr/>
      </xdr:nvCxnSpPr>
      <xdr:spPr>
        <a:xfrm flipV="1">
          <a:off x="16179800" y="674370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149860</xdr:rowOff>
    </xdr:from>
    <xdr:ext cx="762000" cy="259080"/>
    <xdr:sp macro="" textlink="">
      <xdr:nvSpPr>
        <xdr:cNvPr id="376" name="公債費負担の状況平均値テキスト"/>
        <xdr:cNvSpPr txBox="1"/>
      </xdr:nvSpPr>
      <xdr:spPr>
        <a:xfrm>
          <a:off x="17106900" y="7007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6350</xdr:rowOff>
    </xdr:from>
    <xdr:to xmlns:xdr="http://schemas.openxmlformats.org/drawingml/2006/spreadsheetDrawing">
      <xdr:col>81</xdr:col>
      <xdr:colOff>95250</xdr:colOff>
      <xdr:row>41</xdr:row>
      <xdr:rowOff>107950</xdr:rowOff>
    </xdr:to>
    <xdr:sp macro="" textlink="">
      <xdr:nvSpPr>
        <xdr:cNvPr id="377" name="フローチャート: 判断 376"/>
        <xdr:cNvSpPr/>
      </xdr:nvSpPr>
      <xdr:spPr>
        <a:xfrm>
          <a:off x="169672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114935</xdr:rowOff>
    </xdr:from>
    <xdr:to xmlns:xdr="http://schemas.openxmlformats.org/drawingml/2006/spreadsheetDrawing">
      <xdr:col>77</xdr:col>
      <xdr:colOff>44450</xdr:colOff>
      <xdr:row>40</xdr:row>
      <xdr:rowOff>97790</xdr:rowOff>
    </xdr:to>
    <xdr:cxnSp macro="">
      <xdr:nvCxnSpPr>
        <xdr:cNvPr id="378" name="直線コネクタ 377"/>
        <xdr:cNvCxnSpPr/>
      </xdr:nvCxnSpPr>
      <xdr:spPr>
        <a:xfrm flipV="1">
          <a:off x="15290800" y="6801485"/>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6350</xdr:rowOff>
    </xdr:from>
    <xdr:to xmlns:xdr="http://schemas.openxmlformats.org/drawingml/2006/spreadsheetDrawing">
      <xdr:col>77</xdr:col>
      <xdr:colOff>95250</xdr:colOff>
      <xdr:row>41</xdr:row>
      <xdr:rowOff>107950</xdr:rowOff>
    </xdr:to>
    <xdr:sp macro="" textlink="">
      <xdr:nvSpPr>
        <xdr:cNvPr id="379" name="フローチャート: 判断 378"/>
        <xdr:cNvSpPr/>
      </xdr:nvSpPr>
      <xdr:spPr>
        <a:xfrm>
          <a:off x="16129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92710</xdr:rowOff>
    </xdr:from>
    <xdr:ext cx="736600" cy="259080"/>
    <xdr:sp macro="" textlink="">
      <xdr:nvSpPr>
        <xdr:cNvPr id="380" name="テキスト ボックス 379"/>
        <xdr:cNvSpPr txBox="1"/>
      </xdr:nvSpPr>
      <xdr:spPr>
        <a:xfrm>
          <a:off x="15798800" y="7122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97790</xdr:rowOff>
    </xdr:from>
    <xdr:to xmlns:xdr="http://schemas.openxmlformats.org/drawingml/2006/spreadsheetDrawing">
      <xdr:col>72</xdr:col>
      <xdr:colOff>203200</xdr:colOff>
      <xdr:row>41</xdr:row>
      <xdr:rowOff>42545</xdr:rowOff>
    </xdr:to>
    <xdr:cxnSp macro="">
      <xdr:nvCxnSpPr>
        <xdr:cNvPr id="381" name="直線コネクタ 380"/>
        <xdr:cNvCxnSpPr/>
      </xdr:nvCxnSpPr>
      <xdr:spPr>
        <a:xfrm flipV="1">
          <a:off x="14401800" y="695579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20320</xdr:rowOff>
    </xdr:from>
    <xdr:to xmlns:xdr="http://schemas.openxmlformats.org/drawingml/2006/spreadsheetDrawing">
      <xdr:col>73</xdr:col>
      <xdr:colOff>44450</xdr:colOff>
      <xdr:row>41</xdr:row>
      <xdr:rowOff>121920</xdr:rowOff>
    </xdr:to>
    <xdr:sp macro="" textlink="">
      <xdr:nvSpPr>
        <xdr:cNvPr id="382" name="フローチャート: 判断 381"/>
        <xdr:cNvSpPr/>
      </xdr:nvSpPr>
      <xdr:spPr>
        <a:xfrm>
          <a:off x="15240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106680</xdr:rowOff>
    </xdr:from>
    <xdr:ext cx="762000" cy="259080"/>
    <xdr:sp macro="" textlink="">
      <xdr:nvSpPr>
        <xdr:cNvPr id="383" name="テキスト ボックス 382"/>
        <xdr:cNvSpPr txBox="1"/>
      </xdr:nvSpPr>
      <xdr:spPr>
        <a:xfrm>
          <a:off x="14909800" y="713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42545</xdr:rowOff>
    </xdr:from>
    <xdr:to xmlns:xdr="http://schemas.openxmlformats.org/drawingml/2006/spreadsheetDrawing">
      <xdr:col>68</xdr:col>
      <xdr:colOff>152400</xdr:colOff>
      <xdr:row>42</xdr:row>
      <xdr:rowOff>20320</xdr:rowOff>
    </xdr:to>
    <xdr:cxnSp macro="">
      <xdr:nvCxnSpPr>
        <xdr:cNvPr id="384" name="直線コネクタ 383"/>
        <xdr:cNvCxnSpPr/>
      </xdr:nvCxnSpPr>
      <xdr:spPr>
        <a:xfrm flipV="1">
          <a:off x="13512800" y="7071995"/>
          <a:ext cx="889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40640</xdr:rowOff>
    </xdr:from>
    <xdr:to xmlns:xdr="http://schemas.openxmlformats.org/drawingml/2006/spreadsheetDrawing">
      <xdr:col>68</xdr:col>
      <xdr:colOff>203200</xdr:colOff>
      <xdr:row>41</xdr:row>
      <xdr:rowOff>141605</xdr:rowOff>
    </xdr:to>
    <xdr:sp macro="" textlink="">
      <xdr:nvSpPr>
        <xdr:cNvPr id="385" name="フローチャート: 判断 384"/>
        <xdr:cNvSpPr/>
      </xdr:nvSpPr>
      <xdr:spPr>
        <a:xfrm>
          <a:off x="14351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126365</xdr:rowOff>
    </xdr:from>
    <xdr:ext cx="762000" cy="259080"/>
    <xdr:sp macro="" textlink="">
      <xdr:nvSpPr>
        <xdr:cNvPr id="386" name="テキスト ボックス 385"/>
        <xdr:cNvSpPr txBox="1"/>
      </xdr:nvSpPr>
      <xdr:spPr>
        <a:xfrm>
          <a:off x="14020800" y="715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59055</xdr:rowOff>
    </xdr:from>
    <xdr:to xmlns:xdr="http://schemas.openxmlformats.org/drawingml/2006/spreadsheetDrawing">
      <xdr:col>64</xdr:col>
      <xdr:colOff>152400</xdr:colOff>
      <xdr:row>41</xdr:row>
      <xdr:rowOff>160655</xdr:rowOff>
    </xdr:to>
    <xdr:sp macro="" textlink="">
      <xdr:nvSpPr>
        <xdr:cNvPr id="387" name="フローチャート: 判断 386"/>
        <xdr:cNvSpPr/>
      </xdr:nvSpPr>
      <xdr:spPr>
        <a:xfrm>
          <a:off x="13462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170815</xdr:rowOff>
    </xdr:from>
    <xdr:ext cx="762000" cy="258445"/>
    <xdr:sp macro="" textlink="">
      <xdr:nvSpPr>
        <xdr:cNvPr id="388" name="テキスト ボックス 387"/>
        <xdr:cNvSpPr txBox="1"/>
      </xdr:nvSpPr>
      <xdr:spPr>
        <a:xfrm>
          <a:off x="13131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89" name="テキスト ボックス 38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0" name="テキスト ボックス 38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1" name="テキスト ボックス 39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2" name="テキスト ボックス 39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3" name="テキスト ボックス 39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6350</xdr:rowOff>
    </xdr:from>
    <xdr:to xmlns:xdr="http://schemas.openxmlformats.org/drawingml/2006/spreadsheetDrawing">
      <xdr:col>81</xdr:col>
      <xdr:colOff>95250</xdr:colOff>
      <xdr:row>39</xdr:row>
      <xdr:rowOff>107950</xdr:rowOff>
    </xdr:to>
    <xdr:sp macro="" textlink="">
      <xdr:nvSpPr>
        <xdr:cNvPr id="394" name="楕円 393"/>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22860</xdr:rowOff>
    </xdr:from>
    <xdr:ext cx="762000" cy="259080"/>
    <xdr:sp macro="" textlink="">
      <xdr:nvSpPr>
        <xdr:cNvPr id="395" name="公債費負担の状況該当値テキスト"/>
        <xdr:cNvSpPr txBox="1"/>
      </xdr:nvSpPr>
      <xdr:spPr>
        <a:xfrm>
          <a:off x="17106900" y="653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64135</xdr:rowOff>
    </xdr:from>
    <xdr:to xmlns:xdr="http://schemas.openxmlformats.org/drawingml/2006/spreadsheetDrawing">
      <xdr:col>77</xdr:col>
      <xdr:colOff>95250</xdr:colOff>
      <xdr:row>39</xdr:row>
      <xdr:rowOff>166370</xdr:rowOff>
    </xdr:to>
    <xdr:sp macro="" textlink="">
      <xdr:nvSpPr>
        <xdr:cNvPr id="396" name="楕円 395"/>
        <xdr:cNvSpPr/>
      </xdr:nvSpPr>
      <xdr:spPr>
        <a:xfrm>
          <a:off x="16129000" y="6750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4445</xdr:rowOff>
    </xdr:from>
    <xdr:ext cx="736600" cy="259080"/>
    <xdr:sp macro="" textlink="">
      <xdr:nvSpPr>
        <xdr:cNvPr id="397" name="テキスト ボックス 396"/>
        <xdr:cNvSpPr txBox="1"/>
      </xdr:nvSpPr>
      <xdr:spPr>
        <a:xfrm>
          <a:off x="15798800" y="6519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46990</xdr:rowOff>
    </xdr:from>
    <xdr:to xmlns:xdr="http://schemas.openxmlformats.org/drawingml/2006/spreadsheetDrawing">
      <xdr:col>73</xdr:col>
      <xdr:colOff>44450</xdr:colOff>
      <xdr:row>40</xdr:row>
      <xdr:rowOff>148590</xdr:rowOff>
    </xdr:to>
    <xdr:sp macro="" textlink="">
      <xdr:nvSpPr>
        <xdr:cNvPr id="398" name="楕円 397"/>
        <xdr:cNvSpPr/>
      </xdr:nvSpPr>
      <xdr:spPr>
        <a:xfrm>
          <a:off x="15240000" y="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158750</xdr:rowOff>
    </xdr:from>
    <xdr:ext cx="762000" cy="259080"/>
    <xdr:sp macro="" textlink="">
      <xdr:nvSpPr>
        <xdr:cNvPr id="399" name="テキスト ボックス 398"/>
        <xdr:cNvSpPr txBox="1"/>
      </xdr:nvSpPr>
      <xdr:spPr>
        <a:xfrm>
          <a:off x="14909800" y="6673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163195</xdr:rowOff>
    </xdr:from>
    <xdr:to xmlns:xdr="http://schemas.openxmlformats.org/drawingml/2006/spreadsheetDrawing">
      <xdr:col>68</xdr:col>
      <xdr:colOff>203200</xdr:colOff>
      <xdr:row>41</xdr:row>
      <xdr:rowOff>93345</xdr:rowOff>
    </xdr:to>
    <xdr:sp macro="" textlink="">
      <xdr:nvSpPr>
        <xdr:cNvPr id="400" name="楕円 399"/>
        <xdr:cNvSpPr/>
      </xdr:nvSpPr>
      <xdr:spPr>
        <a:xfrm>
          <a:off x="14351000" y="70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103505</xdr:rowOff>
    </xdr:from>
    <xdr:ext cx="762000" cy="259080"/>
    <xdr:sp macro="" textlink="">
      <xdr:nvSpPr>
        <xdr:cNvPr id="401" name="テキスト ボックス 400"/>
        <xdr:cNvSpPr txBox="1"/>
      </xdr:nvSpPr>
      <xdr:spPr>
        <a:xfrm>
          <a:off x="14020800" y="6790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140970</xdr:rowOff>
    </xdr:from>
    <xdr:to xmlns:xdr="http://schemas.openxmlformats.org/drawingml/2006/spreadsheetDrawing">
      <xdr:col>64</xdr:col>
      <xdr:colOff>152400</xdr:colOff>
      <xdr:row>42</xdr:row>
      <xdr:rowOff>71120</xdr:rowOff>
    </xdr:to>
    <xdr:sp macro="" textlink="">
      <xdr:nvSpPr>
        <xdr:cNvPr id="402" name="楕円 401"/>
        <xdr:cNvSpPr/>
      </xdr:nvSpPr>
      <xdr:spPr>
        <a:xfrm>
          <a:off x="13462000" y="71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55880</xdr:rowOff>
    </xdr:from>
    <xdr:ext cx="762000" cy="259080"/>
    <xdr:sp macro="" textlink="">
      <xdr:nvSpPr>
        <xdr:cNvPr id="403" name="テキスト ボックス 402"/>
        <xdr:cNvSpPr txBox="1"/>
      </xdr:nvSpPr>
      <xdr:spPr>
        <a:xfrm>
          <a:off x="13131800" y="725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5" name="テキスト ボックス 40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6" name="テキスト ボックス 40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将来負担比率は０であるが、後世への負担を少しでも軽減するよう、新規事業の実施等について総点検を図り、財政の健全化を図る。</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17" name="テキスト ボックス 416"/>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8" name="直線コネクタ 41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19" name="テキスト ボックス 41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0" name="直線コネクタ 419"/>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1" name="テキスト ボックス 420"/>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2" name="直線コネクタ 421"/>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23" name="テキスト ボックス 422"/>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4" name="直線コネクタ 423"/>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25" name="テキスト ボックス 424"/>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26" name="直線コネクタ 425"/>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27" name="テキスト ボックス 426"/>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28" name="直線コネクタ 427"/>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29" name="テキスト ボックス 428"/>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0" name="直線コネクタ 429"/>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1" name="テキスト ボックス 430"/>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2" name="直線コネクタ 43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48895</xdr:rowOff>
    </xdr:to>
    <xdr:cxnSp macro="">
      <xdr:nvCxnSpPr>
        <xdr:cNvPr id="434" name="直線コネクタ 433"/>
        <xdr:cNvCxnSpPr/>
      </xdr:nvCxnSpPr>
      <xdr:spPr>
        <a:xfrm flipV="1">
          <a:off x="17018000" y="2313305"/>
          <a:ext cx="0" cy="1678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20955</xdr:rowOff>
    </xdr:from>
    <xdr:ext cx="762000" cy="258445"/>
    <xdr:sp macro="" textlink="">
      <xdr:nvSpPr>
        <xdr:cNvPr id="435" name="将来負担の状況最小値テキスト"/>
        <xdr:cNvSpPr txBox="1"/>
      </xdr:nvSpPr>
      <xdr:spPr>
        <a:xfrm>
          <a:off x="17106900" y="3964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48895</xdr:rowOff>
    </xdr:from>
    <xdr:to xmlns:xdr="http://schemas.openxmlformats.org/drawingml/2006/spreadsheetDrawing">
      <xdr:col>81</xdr:col>
      <xdr:colOff>133350</xdr:colOff>
      <xdr:row>23</xdr:row>
      <xdr:rowOff>48895</xdr:rowOff>
    </xdr:to>
    <xdr:cxnSp macro="">
      <xdr:nvCxnSpPr>
        <xdr:cNvPr id="436" name="直線コネクタ 435"/>
        <xdr:cNvCxnSpPr/>
      </xdr:nvCxnSpPr>
      <xdr:spPr>
        <a:xfrm>
          <a:off x="16929100" y="399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8445"/>
    <xdr:sp macro="" textlink="">
      <xdr:nvSpPr>
        <xdr:cNvPr id="437" name="将来負担の状況最大値テキスト"/>
        <xdr:cNvSpPr txBox="1"/>
      </xdr:nvSpPr>
      <xdr:spPr>
        <a:xfrm>
          <a:off x="171069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38" name="直線コネクタ 437"/>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2000" cy="258445"/>
    <xdr:sp macro="" textlink="">
      <xdr:nvSpPr>
        <xdr:cNvPr id="439" name="将来負担の状況平均値テキスト"/>
        <xdr:cNvSpPr txBox="1"/>
      </xdr:nvSpPr>
      <xdr:spPr>
        <a:xfrm>
          <a:off x="17106900" y="2235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40" name="フローチャート: 判断 439"/>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33655</xdr:rowOff>
    </xdr:from>
    <xdr:to xmlns:xdr="http://schemas.openxmlformats.org/drawingml/2006/spreadsheetDrawing">
      <xdr:col>77</xdr:col>
      <xdr:colOff>95250</xdr:colOff>
      <xdr:row>13</xdr:row>
      <xdr:rowOff>135255</xdr:rowOff>
    </xdr:to>
    <xdr:sp macro="" textlink="">
      <xdr:nvSpPr>
        <xdr:cNvPr id="441" name="フローチャート: 判断 440"/>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6600" cy="258445"/>
    <xdr:sp macro="" textlink="">
      <xdr:nvSpPr>
        <xdr:cNvPr id="442" name="テキスト ボックス 441"/>
        <xdr:cNvSpPr txBox="1"/>
      </xdr:nvSpPr>
      <xdr:spPr>
        <a:xfrm>
          <a:off x="15798800" y="20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43" name="フローチャート: 判断 442"/>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2000" cy="258445"/>
    <xdr:sp macro="" textlink="">
      <xdr:nvSpPr>
        <xdr:cNvPr id="444" name="テキスト ボックス 443"/>
        <xdr:cNvSpPr txBox="1"/>
      </xdr:nvSpPr>
      <xdr:spPr>
        <a:xfrm>
          <a:off x="14909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203200</xdr:colOff>
      <xdr:row>13</xdr:row>
      <xdr:rowOff>135255</xdr:rowOff>
    </xdr:to>
    <xdr:sp macro="" textlink="">
      <xdr:nvSpPr>
        <xdr:cNvPr id="445" name="フローチャート: 判断 444"/>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2000" cy="258445"/>
    <xdr:sp macro="" textlink="">
      <xdr:nvSpPr>
        <xdr:cNvPr id="446" name="テキスト ボックス 445"/>
        <xdr:cNvSpPr txBox="1"/>
      </xdr:nvSpPr>
      <xdr:spPr>
        <a:xfrm>
          <a:off x="14020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47" name="フローチャート: 判断 446"/>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2000" cy="258445"/>
    <xdr:sp macro="" textlink="">
      <xdr:nvSpPr>
        <xdr:cNvPr id="448" name="テキスト ボックス 447"/>
        <xdr:cNvSpPr txBox="1"/>
      </xdr:nvSpPr>
      <xdr:spPr>
        <a:xfrm>
          <a:off x="13131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49" name="テキスト ボックス 44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0" name="テキスト ボックス 44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1" name="テキスト ボックス 45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2" name="テキスト ボックス 45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3" name="テキスト ボックス 45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徳島県佐那河内村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2,362
2,355
42.28
3,244,620
3,044,766
83,029
1,508,707
1,272,002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類似団体の平均値を</a:t>
          </a:r>
          <a:r>
            <a:rPr kumimoji="1" lang="en-US" altLang="ja-JP" sz="1300">
              <a:latin typeface="ＭＳ Ｐゴシック"/>
              <a:ea typeface="ＭＳ Ｐゴシック"/>
            </a:rPr>
            <a:t>3.6</a:t>
          </a:r>
          <a:r>
            <a:rPr kumimoji="1" lang="ja-JP" altLang="en-US" sz="1300">
              <a:latin typeface="ＭＳ Ｐゴシック"/>
              <a:ea typeface="ＭＳ Ｐゴシック"/>
            </a:rPr>
            <a:t>％上回っている。定員管理などの取り組みを通じて人件費の削減に努める。</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74930</xdr:rowOff>
    </xdr:from>
    <xdr:to xmlns:xdr="http://schemas.openxmlformats.org/drawingml/2006/spreadsheetDrawing">
      <xdr:col>24</xdr:col>
      <xdr:colOff>25400</xdr:colOff>
      <xdr:row>41</xdr:row>
      <xdr:rowOff>33020</xdr:rowOff>
    </xdr:to>
    <xdr:cxnSp macro="">
      <xdr:nvCxnSpPr>
        <xdr:cNvPr id="59" name="直線コネクタ 58"/>
        <xdr:cNvCxnSpPr/>
      </xdr:nvCxnSpPr>
      <xdr:spPr>
        <a:xfrm flipV="1">
          <a:off x="4826000" y="573278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5080</xdr:rowOff>
    </xdr:from>
    <xdr:ext cx="762000" cy="259080"/>
    <xdr:sp macro="" textlink="">
      <xdr:nvSpPr>
        <xdr:cNvPr id="60" name="人件費最小値テキスト"/>
        <xdr:cNvSpPr txBox="1"/>
      </xdr:nvSpPr>
      <xdr:spPr>
        <a:xfrm>
          <a:off x="4914900" y="7034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33020</xdr:rowOff>
    </xdr:from>
    <xdr:to xmlns:xdr="http://schemas.openxmlformats.org/drawingml/2006/spreadsheetDrawing">
      <xdr:col>24</xdr:col>
      <xdr:colOff>114300</xdr:colOff>
      <xdr:row>41</xdr:row>
      <xdr:rowOff>33020</xdr:rowOff>
    </xdr:to>
    <xdr:cxnSp macro="">
      <xdr:nvCxnSpPr>
        <xdr:cNvPr id="61" name="直線コネクタ 60"/>
        <xdr:cNvCxnSpPr/>
      </xdr:nvCxnSpPr>
      <xdr:spPr>
        <a:xfrm>
          <a:off x="4737100" y="7062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160655</xdr:rowOff>
    </xdr:from>
    <xdr:ext cx="762000" cy="259080"/>
    <xdr:sp macro="" textlink="">
      <xdr:nvSpPr>
        <xdr:cNvPr id="62" name="人件費最大値テキスト"/>
        <xdr:cNvSpPr txBox="1"/>
      </xdr:nvSpPr>
      <xdr:spPr>
        <a:xfrm>
          <a:off x="4914900" y="5475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74930</xdr:rowOff>
    </xdr:from>
    <xdr:to xmlns:xdr="http://schemas.openxmlformats.org/drawingml/2006/spreadsheetDrawing">
      <xdr:col>24</xdr:col>
      <xdr:colOff>114300</xdr:colOff>
      <xdr:row>33</xdr:row>
      <xdr:rowOff>74930</xdr:rowOff>
    </xdr:to>
    <xdr:cxnSp macro="">
      <xdr:nvCxnSpPr>
        <xdr:cNvPr id="63" name="直線コネクタ 62"/>
        <xdr:cNvCxnSpPr/>
      </xdr:nvCxnSpPr>
      <xdr:spPr>
        <a:xfrm>
          <a:off x="4737100" y="573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133985</xdr:rowOff>
    </xdr:from>
    <xdr:to xmlns:xdr="http://schemas.openxmlformats.org/drawingml/2006/spreadsheetDrawing">
      <xdr:col>24</xdr:col>
      <xdr:colOff>25400</xdr:colOff>
      <xdr:row>38</xdr:row>
      <xdr:rowOff>26670</xdr:rowOff>
    </xdr:to>
    <xdr:cxnSp macro="">
      <xdr:nvCxnSpPr>
        <xdr:cNvPr id="64" name="直線コネクタ 63"/>
        <xdr:cNvCxnSpPr/>
      </xdr:nvCxnSpPr>
      <xdr:spPr>
        <a:xfrm>
          <a:off x="3987800" y="647763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170180</xdr:rowOff>
    </xdr:from>
    <xdr:ext cx="762000" cy="259080"/>
    <xdr:sp macro="" textlink="">
      <xdr:nvSpPr>
        <xdr:cNvPr id="65" name="人件費平均値テキスト"/>
        <xdr:cNvSpPr txBox="1"/>
      </xdr:nvSpPr>
      <xdr:spPr>
        <a:xfrm>
          <a:off x="4914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153670</xdr:rowOff>
    </xdr:from>
    <xdr:to xmlns:xdr="http://schemas.openxmlformats.org/drawingml/2006/spreadsheetDrawing">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24130</xdr:rowOff>
    </xdr:from>
    <xdr:to xmlns:xdr="http://schemas.openxmlformats.org/drawingml/2006/spreadsheetDrawing">
      <xdr:col>19</xdr:col>
      <xdr:colOff>187325</xdr:colOff>
      <xdr:row>37</xdr:row>
      <xdr:rowOff>133985</xdr:rowOff>
    </xdr:to>
    <xdr:cxnSp macro="">
      <xdr:nvCxnSpPr>
        <xdr:cNvPr id="67" name="直線コネクタ 66"/>
        <xdr:cNvCxnSpPr/>
      </xdr:nvCxnSpPr>
      <xdr:spPr>
        <a:xfrm>
          <a:off x="3098800" y="636778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126365</xdr:rowOff>
    </xdr:from>
    <xdr:to xmlns:xdr="http://schemas.openxmlformats.org/drawingml/2006/spreadsheetDrawing">
      <xdr:col>20</xdr:col>
      <xdr:colOff>38100</xdr:colOff>
      <xdr:row>37</xdr:row>
      <xdr:rowOff>56515</xdr:rowOff>
    </xdr:to>
    <xdr:sp macro="" textlink="">
      <xdr:nvSpPr>
        <xdr:cNvPr id="68" name="フローチャート: 判断 67"/>
        <xdr:cNvSpPr/>
      </xdr:nvSpPr>
      <xdr:spPr>
        <a:xfrm>
          <a:off x="3937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66675</xdr:rowOff>
    </xdr:from>
    <xdr:ext cx="735965" cy="258445"/>
    <xdr:sp macro="" textlink="">
      <xdr:nvSpPr>
        <xdr:cNvPr id="69" name="テキスト ボックス 68"/>
        <xdr:cNvSpPr txBox="1"/>
      </xdr:nvSpPr>
      <xdr:spPr>
        <a:xfrm>
          <a:off x="3606800" y="60674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168275</xdr:rowOff>
    </xdr:from>
    <xdr:to xmlns:xdr="http://schemas.openxmlformats.org/drawingml/2006/spreadsheetDrawing">
      <xdr:col>15</xdr:col>
      <xdr:colOff>98425</xdr:colOff>
      <xdr:row>37</xdr:row>
      <xdr:rowOff>24130</xdr:rowOff>
    </xdr:to>
    <xdr:cxnSp macro="">
      <xdr:nvCxnSpPr>
        <xdr:cNvPr id="70" name="直線コネクタ 69"/>
        <xdr:cNvCxnSpPr/>
      </xdr:nvCxnSpPr>
      <xdr:spPr>
        <a:xfrm>
          <a:off x="2209800" y="63404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107950</xdr:rowOff>
    </xdr:from>
    <xdr:to xmlns:xdr="http://schemas.openxmlformats.org/drawingml/2006/spreadsheetDrawing">
      <xdr:col>15</xdr:col>
      <xdr:colOff>149225</xdr:colOff>
      <xdr:row>37</xdr:row>
      <xdr:rowOff>38100</xdr:rowOff>
    </xdr:to>
    <xdr:sp macro="" textlink="">
      <xdr:nvSpPr>
        <xdr:cNvPr id="71" name="フローチャート: 判断 70"/>
        <xdr:cNvSpPr/>
      </xdr:nvSpPr>
      <xdr:spPr>
        <a:xfrm>
          <a:off x="3048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48260</xdr:rowOff>
    </xdr:from>
    <xdr:ext cx="762000" cy="259080"/>
    <xdr:sp macro="" textlink="">
      <xdr:nvSpPr>
        <xdr:cNvPr id="72" name="テキスト ボックス 71"/>
        <xdr:cNvSpPr txBox="1"/>
      </xdr:nvSpPr>
      <xdr:spPr>
        <a:xfrm>
          <a:off x="2717800" y="604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168275</xdr:rowOff>
    </xdr:from>
    <xdr:to xmlns:xdr="http://schemas.openxmlformats.org/drawingml/2006/spreadsheetDrawing">
      <xdr:col>11</xdr:col>
      <xdr:colOff>9525</xdr:colOff>
      <xdr:row>37</xdr:row>
      <xdr:rowOff>52070</xdr:rowOff>
    </xdr:to>
    <xdr:cxnSp macro="">
      <xdr:nvCxnSpPr>
        <xdr:cNvPr id="73" name="直線コネクタ 72"/>
        <xdr:cNvCxnSpPr/>
      </xdr:nvCxnSpPr>
      <xdr:spPr>
        <a:xfrm flipV="1">
          <a:off x="1320800" y="634047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103505</xdr:rowOff>
    </xdr:from>
    <xdr:to xmlns:xdr="http://schemas.openxmlformats.org/drawingml/2006/spreadsheetDrawing">
      <xdr:col>11</xdr:col>
      <xdr:colOff>60325</xdr:colOff>
      <xdr:row>37</xdr:row>
      <xdr:rowOff>33655</xdr:rowOff>
    </xdr:to>
    <xdr:sp macro="" textlink="">
      <xdr:nvSpPr>
        <xdr:cNvPr id="74" name="フローチャート: 判断 73"/>
        <xdr:cNvSpPr/>
      </xdr:nvSpPr>
      <xdr:spPr>
        <a:xfrm>
          <a:off x="2159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43815</xdr:rowOff>
    </xdr:from>
    <xdr:ext cx="761365" cy="258445"/>
    <xdr:sp macro="" textlink="">
      <xdr:nvSpPr>
        <xdr:cNvPr id="75" name="テキスト ボックス 74"/>
        <xdr:cNvSpPr txBox="1"/>
      </xdr:nvSpPr>
      <xdr:spPr>
        <a:xfrm>
          <a:off x="1828800" y="6044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130810</xdr:rowOff>
    </xdr:from>
    <xdr:to xmlns:xdr="http://schemas.openxmlformats.org/drawingml/2006/spreadsheetDrawing">
      <xdr:col>6</xdr:col>
      <xdr:colOff>171450</xdr:colOff>
      <xdr:row>37</xdr:row>
      <xdr:rowOff>60960</xdr:rowOff>
    </xdr:to>
    <xdr:sp macro="" textlink="">
      <xdr:nvSpPr>
        <xdr:cNvPr id="76" name="フローチャート: 判断 75"/>
        <xdr:cNvSpPr/>
      </xdr:nvSpPr>
      <xdr:spPr>
        <a:xfrm>
          <a:off x="1270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71120</xdr:rowOff>
    </xdr:from>
    <xdr:ext cx="761365" cy="259080"/>
    <xdr:sp macro="" textlink="">
      <xdr:nvSpPr>
        <xdr:cNvPr id="77" name="テキスト ボックス 76"/>
        <xdr:cNvSpPr txBox="1"/>
      </xdr:nvSpPr>
      <xdr:spPr>
        <a:xfrm>
          <a:off x="939800" y="6071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147320</xdr:rowOff>
    </xdr:from>
    <xdr:to xmlns:xdr="http://schemas.openxmlformats.org/drawingml/2006/spreadsheetDrawing">
      <xdr:col>24</xdr:col>
      <xdr:colOff>76200</xdr:colOff>
      <xdr:row>38</xdr:row>
      <xdr:rowOff>77470</xdr:rowOff>
    </xdr:to>
    <xdr:sp macro="" textlink="">
      <xdr:nvSpPr>
        <xdr:cNvPr id="83" name="楕円 82"/>
        <xdr:cNvSpPr/>
      </xdr:nvSpPr>
      <xdr:spPr>
        <a:xfrm>
          <a:off x="47752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119380</xdr:rowOff>
    </xdr:from>
    <xdr:ext cx="762000" cy="259080"/>
    <xdr:sp macro="" textlink="">
      <xdr:nvSpPr>
        <xdr:cNvPr id="84" name="人件費該当値テキスト"/>
        <xdr:cNvSpPr txBox="1"/>
      </xdr:nvSpPr>
      <xdr:spPr>
        <a:xfrm>
          <a:off x="4914900" y="6463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83185</xdr:rowOff>
    </xdr:from>
    <xdr:to xmlns:xdr="http://schemas.openxmlformats.org/drawingml/2006/spreadsheetDrawing">
      <xdr:col>20</xdr:col>
      <xdr:colOff>38100</xdr:colOff>
      <xdr:row>38</xdr:row>
      <xdr:rowOff>13335</xdr:rowOff>
    </xdr:to>
    <xdr:sp macro="" textlink="">
      <xdr:nvSpPr>
        <xdr:cNvPr id="85" name="楕円 84"/>
        <xdr:cNvSpPr/>
      </xdr:nvSpPr>
      <xdr:spPr>
        <a:xfrm>
          <a:off x="39370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169545</xdr:rowOff>
    </xdr:from>
    <xdr:ext cx="735965" cy="258445"/>
    <xdr:sp macro="" textlink="">
      <xdr:nvSpPr>
        <xdr:cNvPr id="86" name="テキスト ボックス 85"/>
        <xdr:cNvSpPr txBox="1"/>
      </xdr:nvSpPr>
      <xdr:spPr>
        <a:xfrm>
          <a:off x="3606800" y="65131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144780</xdr:rowOff>
    </xdr:from>
    <xdr:to xmlns:xdr="http://schemas.openxmlformats.org/drawingml/2006/spreadsheetDrawing">
      <xdr:col>15</xdr:col>
      <xdr:colOff>149225</xdr:colOff>
      <xdr:row>37</xdr:row>
      <xdr:rowOff>74930</xdr:rowOff>
    </xdr:to>
    <xdr:sp macro="" textlink="">
      <xdr:nvSpPr>
        <xdr:cNvPr id="87" name="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59690</xdr:rowOff>
    </xdr:from>
    <xdr:ext cx="762000" cy="259080"/>
    <xdr:sp macro="" textlink="">
      <xdr:nvSpPr>
        <xdr:cNvPr id="88" name="テキスト ボックス 87"/>
        <xdr:cNvSpPr txBox="1"/>
      </xdr:nvSpPr>
      <xdr:spPr>
        <a:xfrm>
          <a:off x="2717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117475</xdr:rowOff>
    </xdr:from>
    <xdr:to xmlns:xdr="http://schemas.openxmlformats.org/drawingml/2006/spreadsheetDrawing">
      <xdr:col>11</xdr:col>
      <xdr:colOff>60325</xdr:colOff>
      <xdr:row>37</xdr:row>
      <xdr:rowOff>47625</xdr:rowOff>
    </xdr:to>
    <xdr:sp macro="" textlink="">
      <xdr:nvSpPr>
        <xdr:cNvPr id="89" name="楕円 88"/>
        <xdr:cNvSpPr/>
      </xdr:nvSpPr>
      <xdr:spPr>
        <a:xfrm>
          <a:off x="21590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32385</xdr:rowOff>
    </xdr:from>
    <xdr:ext cx="761365" cy="258445"/>
    <xdr:sp macro="" textlink="">
      <xdr:nvSpPr>
        <xdr:cNvPr id="90" name="テキスト ボックス 89"/>
        <xdr:cNvSpPr txBox="1"/>
      </xdr:nvSpPr>
      <xdr:spPr>
        <a:xfrm>
          <a:off x="1828800" y="63760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635</xdr:rowOff>
    </xdr:from>
    <xdr:to xmlns:xdr="http://schemas.openxmlformats.org/drawingml/2006/spreadsheetDrawing">
      <xdr:col>6</xdr:col>
      <xdr:colOff>171450</xdr:colOff>
      <xdr:row>37</xdr:row>
      <xdr:rowOff>102235</xdr:rowOff>
    </xdr:to>
    <xdr:sp macro="" textlink="">
      <xdr:nvSpPr>
        <xdr:cNvPr id="91" name="楕円 90"/>
        <xdr:cNvSpPr/>
      </xdr:nvSpPr>
      <xdr:spPr>
        <a:xfrm>
          <a:off x="1270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86995</xdr:rowOff>
    </xdr:from>
    <xdr:ext cx="761365" cy="258445"/>
    <xdr:sp macro="" textlink="">
      <xdr:nvSpPr>
        <xdr:cNvPr id="92" name="テキスト ボックス 91"/>
        <xdr:cNvSpPr txBox="1"/>
      </xdr:nvSpPr>
      <xdr:spPr>
        <a:xfrm>
          <a:off x="939800" y="6430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ついては、需用費・役務費などの削減に努めてきており、類似団体平均を下回っている。しかし、電算化の進展などに伴い全体では増加傾向にあることから、引き続き節約・節減に努め、適正な水準を堅持していく。</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15</xdr:row>
      <xdr:rowOff>6350</xdr:rowOff>
    </xdr:from>
    <xdr:to xmlns:xdr="http://schemas.openxmlformats.org/drawingml/2006/spreadsheetDrawing">
      <xdr:col>82</xdr:col>
      <xdr:colOff>107950</xdr:colOff>
      <xdr:row>20</xdr:row>
      <xdr:rowOff>63500</xdr:rowOff>
    </xdr:to>
    <xdr:cxnSp macro="">
      <xdr:nvCxnSpPr>
        <xdr:cNvPr id="117" name="直線コネクタ 116"/>
        <xdr:cNvCxnSpPr/>
      </xdr:nvCxnSpPr>
      <xdr:spPr>
        <a:xfrm flipV="1">
          <a:off x="16510000" y="2578100"/>
          <a:ext cx="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34925</xdr:rowOff>
    </xdr:from>
    <xdr:ext cx="762000" cy="259080"/>
    <xdr:sp macro="" textlink="">
      <xdr:nvSpPr>
        <xdr:cNvPr id="118" name="物件費最小値テキスト"/>
        <xdr:cNvSpPr txBox="1"/>
      </xdr:nvSpPr>
      <xdr:spPr>
        <a:xfrm>
          <a:off x="16598900" y="3463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63500</xdr:rowOff>
    </xdr:from>
    <xdr:to xmlns:xdr="http://schemas.openxmlformats.org/drawingml/2006/spreadsheetDrawing">
      <xdr:col>82</xdr:col>
      <xdr:colOff>196850</xdr:colOff>
      <xdr:row>20</xdr:row>
      <xdr:rowOff>63500</xdr:rowOff>
    </xdr:to>
    <xdr:cxnSp macro="">
      <xdr:nvCxnSpPr>
        <xdr:cNvPr id="119" name="直線コネクタ 118"/>
        <xdr:cNvCxnSpPr/>
      </xdr:nvCxnSpPr>
      <xdr:spPr>
        <a:xfrm>
          <a:off x="16421100" y="3492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92075</xdr:rowOff>
    </xdr:from>
    <xdr:ext cx="762000" cy="259080"/>
    <xdr:sp macro="" textlink="">
      <xdr:nvSpPr>
        <xdr:cNvPr id="120" name="物件費最大値テキスト"/>
        <xdr:cNvSpPr txBox="1"/>
      </xdr:nvSpPr>
      <xdr:spPr>
        <a:xfrm>
          <a:off x="16598900" y="232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15</xdr:row>
      <xdr:rowOff>6350</xdr:rowOff>
    </xdr:from>
    <xdr:to xmlns:xdr="http://schemas.openxmlformats.org/drawingml/2006/spreadsheetDrawing">
      <xdr:col>82</xdr:col>
      <xdr:colOff>196850</xdr:colOff>
      <xdr:row>15</xdr:row>
      <xdr:rowOff>6350</xdr:rowOff>
    </xdr:to>
    <xdr:cxnSp macro="">
      <xdr:nvCxnSpPr>
        <xdr:cNvPr id="121" name="直線コネクタ 120"/>
        <xdr:cNvCxnSpPr/>
      </xdr:nvCxnSpPr>
      <xdr:spPr>
        <a:xfrm>
          <a:off x="16421100" y="257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33020</xdr:rowOff>
    </xdr:from>
    <xdr:to xmlns:xdr="http://schemas.openxmlformats.org/drawingml/2006/spreadsheetDrawing">
      <xdr:col>82</xdr:col>
      <xdr:colOff>107950</xdr:colOff>
      <xdr:row>17</xdr:row>
      <xdr:rowOff>92710</xdr:rowOff>
    </xdr:to>
    <xdr:cxnSp macro="">
      <xdr:nvCxnSpPr>
        <xdr:cNvPr id="122" name="直線コネクタ 121"/>
        <xdr:cNvCxnSpPr/>
      </xdr:nvCxnSpPr>
      <xdr:spPr>
        <a:xfrm>
          <a:off x="15671800" y="294767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18415</xdr:rowOff>
    </xdr:from>
    <xdr:ext cx="762000" cy="258445"/>
    <xdr:sp macro="" textlink="">
      <xdr:nvSpPr>
        <xdr:cNvPr id="123" name="物件費平均値テキスト"/>
        <xdr:cNvSpPr txBox="1"/>
      </xdr:nvSpPr>
      <xdr:spPr>
        <a:xfrm>
          <a:off x="16598900" y="29330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46355</xdr:rowOff>
    </xdr:from>
    <xdr:to xmlns:xdr="http://schemas.openxmlformats.org/drawingml/2006/spreadsheetDrawing">
      <xdr:col>82</xdr:col>
      <xdr:colOff>158750</xdr:colOff>
      <xdr:row>17</xdr:row>
      <xdr:rowOff>147955</xdr:rowOff>
    </xdr:to>
    <xdr:sp macro="" textlink="">
      <xdr:nvSpPr>
        <xdr:cNvPr id="124" name="フローチャート: 判断 123"/>
        <xdr:cNvSpPr/>
      </xdr:nvSpPr>
      <xdr:spPr>
        <a:xfrm>
          <a:off x="164592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140970</xdr:rowOff>
    </xdr:from>
    <xdr:to xmlns:xdr="http://schemas.openxmlformats.org/drawingml/2006/spreadsheetDrawing">
      <xdr:col>78</xdr:col>
      <xdr:colOff>69850</xdr:colOff>
      <xdr:row>17</xdr:row>
      <xdr:rowOff>33020</xdr:rowOff>
    </xdr:to>
    <xdr:cxnSp macro="">
      <xdr:nvCxnSpPr>
        <xdr:cNvPr id="125" name="直線コネクタ 124"/>
        <xdr:cNvCxnSpPr/>
      </xdr:nvCxnSpPr>
      <xdr:spPr>
        <a:xfrm>
          <a:off x="14782800" y="288417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19050</xdr:rowOff>
    </xdr:from>
    <xdr:to xmlns:xdr="http://schemas.openxmlformats.org/drawingml/2006/spreadsheetDrawing">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105410</xdr:rowOff>
    </xdr:from>
    <xdr:ext cx="736600" cy="259080"/>
    <xdr:sp macro="" textlink="">
      <xdr:nvSpPr>
        <xdr:cNvPr id="127" name="テキスト ボックス 126"/>
        <xdr:cNvSpPr txBox="1"/>
      </xdr:nvSpPr>
      <xdr:spPr>
        <a:xfrm>
          <a:off x="15290800" y="302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113030</xdr:rowOff>
    </xdr:from>
    <xdr:to xmlns:xdr="http://schemas.openxmlformats.org/drawingml/2006/spreadsheetDrawing">
      <xdr:col>73</xdr:col>
      <xdr:colOff>180975</xdr:colOff>
      <xdr:row>16</xdr:row>
      <xdr:rowOff>140970</xdr:rowOff>
    </xdr:to>
    <xdr:cxnSp macro="">
      <xdr:nvCxnSpPr>
        <xdr:cNvPr id="128" name="直線コネクタ 127"/>
        <xdr:cNvCxnSpPr/>
      </xdr:nvCxnSpPr>
      <xdr:spPr>
        <a:xfrm>
          <a:off x="13893800" y="28562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158750</xdr:rowOff>
    </xdr:from>
    <xdr:to xmlns:xdr="http://schemas.openxmlformats.org/drawingml/2006/spreadsheetDrawing">
      <xdr:col>74</xdr:col>
      <xdr:colOff>31750</xdr:colOff>
      <xdr:row>17</xdr:row>
      <xdr:rowOff>88900</xdr:rowOff>
    </xdr:to>
    <xdr:sp macro="" textlink="">
      <xdr:nvSpPr>
        <xdr:cNvPr id="129" name="フローチャート: 判断 128"/>
        <xdr:cNvSpPr/>
      </xdr:nvSpPr>
      <xdr:spPr>
        <a:xfrm>
          <a:off x="14732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73660</xdr:rowOff>
    </xdr:from>
    <xdr:ext cx="762000" cy="259080"/>
    <xdr:sp macro="" textlink="">
      <xdr:nvSpPr>
        <xdr:cNvPr id="130" name="テキスト ボックス 129"/>
        <xdr:cNvSpPr txBox="1"/>
      </xdr:nvSpPr>
      <xdr:spPr>
        <a:xfrm>
          <a:off x="1440180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76835</xdr:rowOff>
    </xdr:from>
    <xdr:to xmlns:xdr="http://schemas.openxmlformats.org/drawingml/2006/spreadsheetDrawing">
      <xdr:col>69</xdr:col>
      <xdr:colOff>92075</xdr:colOff>
      <xdr:row>16</xdr:row>
      <xdr:rowOff>113030</xdr:rowOff>
    </xdr:to>
    <xdr:cxnSp macro="">
      <xdr:nvCxnSpPr>
        <xdr:cNvPr id="131" name="直線コネクタ 130"/>
        <xdr:cNvCxnSpPr/>
      </xdr:nvCxnSpPr>
      <xdr:spPr>
        <a:xfrm>
          <a:off x="13004800" y="28200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140335</xdr:rowOff>
    </xdr:from>
    <xdr:to xmlns:xdr="http://schemas.openxmlformats.org/drawingml/2006/spreadsheetDrawing">
      <xdr:col>69</xdr:col>
      <xdr:colOff>142875</xdr:colOff>
      <xdr:row>17</xdr:row>
      <xdr:rowOff>70485</xdr:rowOff>
    </xdr:to>
    <xdr:sp macro="" textlink="">
      <xdr:nvSpPr>
        <xdr:cNvPr id="132" name="フローチャート: 判断 131"/>
        <xdr:cNvSpPr/>
      </xdr:nvSpPr>
      <xdr:spPr>
        <a:xfrm>
          <a:off x="138430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55245</xdr:rowOff>
    </xdr:from>
    <xdr:ext cx="761365" cy="258445"/>
    <xdr:sp macro="" textlink="">
      <xdr:nvSpPr>
        <xdr:cNvPr id="133" name="テキスト ボックス 132"/>
        <xdr:cNvSpPr txBox="1"/>
      </xdr:nvSpPr>
      <xdr:spPr>
        <a:xfrm>
          <a:off x="13512800" y="296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144780</xdr:rowOff>
    </xdr:from>
    <xdr:to xmlns:xdr="http://schemas.openxmlformats.org/drawingml/2006/spreadsheetDrawing">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59690</xdr:rowOff>
    </xdr:from>
    <xdr:ext cx="762000" cy="259080"/>
    <xdr:sp macro="" textlink="">
      <xdr:nvSpPr>
        <xdr:cNvPr id="135" name="テキスト ボックス 134"/>
        <xdr:cNvSpPr txBox="1"/>
      </xdr:nvSpPr>
      <xdr:spPr>
        <a:xfrm>
          <a:off x="12623800" y="297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7" name="テキスト ボックス 136"/>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8" name="テキスト ボックス 137"/>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0" name="テキスト ボックス 139"/>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41910</xdr:rowOff>
    </xdr:from>
    <xdr:to xmlns:xdr="http://schemas.openxmlformats.org/drawingml/2006/spreadsheetDrawing">
      <xdr:col>82</xdr:col>
      <xdr:colOff>158750</xdr:colOff>
      <xdr:row>17</xdr:row>
      <xdr:rowOff>143510</xdr:rowOff>
    </xdr:to>
    <xdr:sp macro="" textlink="">
      <xdr:nvSpPr>
        <xdr:cNvPr id="141" name="楕円 140"/>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58420</xdr:rowOff>
    </xdr:from>
    <xdr:ext cx="762000" cy="259080"/>
    <xdr:sp macro="" textlink="">
      <xdr:nvSpPr>
        <xdr:cNvPr id="142" name="物件費該当値テキスト"/>
        <xdr:cNvSpPr txBox="1"/>
      </xdr:nvSpPr>
      <xdr:spPr>
        <a:xfrm>
          <a:off x="16598900" y="280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153670</xdr:rowOff>
    </xdr:from>
    <xdr:to xmlns:xdr="http://schemas.openxmlformats.org/drawingml/2006/spreadsheetDrawing">
      <xdr:col>78</xdr:col>
      <xdr:colOff>120650</xdr:colOff>
      <xdr:row>17</xdr:row>
      <xdr:rowOff>83820</xdr:rowOff>
    </xdr:to>
    <xdr:sp macro="" textlink="">
      <xdr:nvSpPr>
        <xdr:cNvPr id="143" name="楕円 142"/>
        <xdr:cNvSpPr/>
      </xdr:nvSpPr>
      <xdr:spPr>
        <a:xfrm>
          <a:off x="15621000" y="28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93980</xdr:rowOff>
    </xdr:from>
    <xdr:ext cx="736600" cy="259080"/>
    <xdr:sp macro="" textlink="">
      <xdr:nvSpPr>
        <xdr:cNvPr id="144" name="テキスト ボックス 143"/>
        <xdr:cNvSpPr txBox="1"/>
      </xdr:nvSpPr>
      <xdr:spPr>
        <a:xfrm>
          <a:off x="15290800" y="2665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90170</xdr:rowOff>
    </xdr:from>
    <xdr:to xmlns:xdr="http://schemas.openxmlformats.org/drawingml/2006/spreadsheetDrawing">
      <xdr:col>74</xdr:col>
      <xdr:colOff>31750</xdr:colOff>
      <xdr:row>17</xdr:row>
      <xdr:rowOff>20320</xdr:rowOff>
    </xdr:to>
    <xdr:sp macro="" textlink="">
      <xdr:nvSpPr>
        <xdr:cNvPr id="145" name="楕円 144"/>
        <xdr:cNvSpPr/>
      </xdr:nvSpPr>
      <xdr:spPr>
        <a:xfrm>
          <a:off x="14732000" y="28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30480</xdr:rowOff>
    </xdr:from>
    <xdr:ext cx="762000" cy="258445"/>
    <xdr:sp macro="" textlink="">
      <xdr:nvSpPr>
        <xdr:cNvPr id="146" name="テキスト ボックス 145"/>
        <xdr:cNvSpPr txBox="1"/>
      </xdr:nvSpPr>
      <xdr:spPr>
        <a:xfrm>
          <a:off x="14401800" y="2602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62230</xdr:rowOff>
    </xdr:from>
    <xdr:to xmlns:xdr="http://schemas.openxmlformats.org/drawingml/2006/spreadsheetDrawing">
      <xdr:col>69</xdr:col>
      <xdr:colOff>142875</xdr:colOff>
      <xdr:row>16</xdr:row>
      <xdr:rowOff>163830</xdr:rowOff>
    </xdr:to>
    <xdr:sp macro="" textlink="">
      <xdr:nvSpPr>
        <xdr:cNvPr id="147" name="楕円 146"/>
        <xdr:cNvSpPr/>
      </xdr:nvSpPr>
      <xdr:spPr>
        <a:xfrm>
          <a:off x="13843000" y="28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2540</xdr:rowOff>
    </xdr:from>
    <xdr:ext cx="761365" cy="259080"/>
    <xdr:sp macro="" textlink="">
      <xdr:nvSpPr>
        <xdr:cNvPr id="148" name="テキスト ボックス 147"/>
        <xdr:cNvSpPr txBox="1"/>
      </xdr:nvSpPr>
      <xdr:spPr>
        <a:xfrm>
          <a:off x="13512800" y="2574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26035</xdr:rowOff>
    </xdr:from>
    <xdr:to xmlns:xdr="http://schemas.openxmlformats.org/drawingml/2006/spreadsheetDrawing">
      <xdr:col>65</xdr:col>
      <xdr:colOff>53975</xdr:colOff>
      <xdr:row>16</xdr:row>
      <xdr:rowOff>127635</xdr:rowOff>
    </xdr:to>
    <xdr:sp macro="" textlink="">
      <xdr:nvSpPr>
        <xdr:cNvPr id="149" name="楕円 148"/>
        <xdr:cNvSpPr/>
      </xdr:nvSpPr>
      <xdr:spPr>
        <a:xfrm>
          <a:off x="12954000" y="27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137795</xdr:rowOff>
    </xdr:from>
    <xdr:ext cx="762000" cy="259080"/>
    <xdr:sp macro="" textlink="">
      <xdr:nvSpPr>
        <xdr:cNvPr id="150" name="テキスト ボックス 149"/>
        <xdr:cNvSpPr txBox="1"/>
      </xdr:nvSpPr>
      <xdr:spPr>
        <a:xfrm>
          <a:off x="12623800" y="25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類似団体の平均値を</a:t>
          </a:r>
          <a:r>
            <a:rPr kumimoji="1" lang="en-US" altLang="ja-JP" sz="1300">
              <a:latin typeface="ＭＳ Ｐゴシック"/>
              <a:ea typeface="ＭＳ Ｐゴシック"/>
            </a:rPr>
            <a:t>0.4</a:t>
          </a:r>
          <a:r>
            <a:rPr kumimoji="1" lang="ja-JP" altLang="en-US" sz="1300">
              <a:latin typeface="ＭＳ Ｐゴシック"/>
              <a:ea typeface="ＭＳ Ｐゴシック"/>
            </a:rPr>
            <a:t>％上回っている。急速に高齢化や人口減少が進む中、財政が逼迫することのないよう、適正化に努める。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2" name="テキスト ボックス 161"/>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4" name="テキスト ボックス 163"/>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5" name="直線コネクタ 164"/>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66" name="テキスト ボックス 165"/>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7" name="直線コネクタ 166"/>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68" name="テキスト ボックス 167"/>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69" name="直線コネクタ 168"/>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0" name="テキスト ボックス 169"/>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1" name="直線コネクタ 170"/>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2" name="テキスト ボックス 171"/>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3" name="直線コネクタ 172"/>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4" name="テキスト ボックス 173"/>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5" name="直線コネクタ 174"/>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61</xdr:row>
      <xdr:rowOff>107950</xdr:rowOff>
    </xdr:to>
    <xdr:cxnSp macro="">
      <xdr:nvCxnSpPr>
        <xdr:cNvPr id="177" name="直線コネクタ 176"/>
        <xdr:cNvCxnSpPr/>
      </xdr:nvCxnSpPr>
      <xdr:spPr>
        <a:xfrm flipV="1">
          <a:off x="4826000" y="91186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80010</xdr:rowOff>
    </xdr:from>
    <xdr:ext cx="762000" cy="259080"/>
    <xdr:sp macro="" textlink="">
      <xdr:nvSpPr>
        <xdr:cNvPr id="178" name="扶助費最小値テキスト"/>
        <xdr:cNvSpPr txBox="1"/>
      </xdr:nvSpPr>
      <xdr:spPr>
        <a:xfrm>
          <a:off x="4914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107950</xdr:rowOff>
    </xdr:from>
    <xdr:to xmlns:xdr="http://schemas.openxmlformats.org/drawingml/2006/spreadsheetDrawing">
      <xdr:col>24</xdr:col>
      <xdr:colOff>114300</xdr:colOff>
      <xdr:row>61</xdr:row>
      <xdr:rowOff>107950</xdr:rowOff>
    </xdr:to>
    <xdr:cxnSp macro="">
      <xdr:nvCxnSpPr>
        <xdr:cNvPr id="179" name="直線コネクタ 178"/>
        <xdr:cNvCxnSpPr/>
      </xdr:nvCxnSpPr>
      <xdr:spPr>
        <a:xfrm>
          <a:off x="4737100" y="1056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2000" cy="259080"/>
    <xdr:sp macro="" textlink="">
      <xdr:nvSpPr>
        <xdr:cNvPr id="180" name="扶助費最大値テキスト"/>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1" name="直線コネクタ 180"/>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44450</xdr:rowOff>
    </xdr:from>
    <xdr:to xmlns:xdr="http://schemas.openxmlformats.org/drawingml/2006/spreadsheetDrawing">
      <xdr:col>24</xdr:col>
      <xdr:colOff>25400</xdr:colOff>
      <xdr:row>55</xdr:row>
      <xdr:rowOff>69850</xdr:rowOff>
    </xdr:to>
    <xdr:cxnSp macro="">
      <xdr:nvCxnSpPr>
        <xdr:cNvPr id="182" name="直線コネクタ 181"/>
        <xdr:cNvCxnSpPr/>
      </xdr:nvCxnSpPr>
      <xdr:spPr>
        <a:xfrm>
          <a:off x="3987800" y="94742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156210</xdr:rowOff>
    </xdr:from>
    <xdr:ext cx="762000" cy="258445"/>
    <xdr:sp macro="" textlink="">
      <xdr:nvSpPr>
        <xdr:cNvPr id="183" name="扶助費平均値テキスト"/>
        <xdr:cNvSpPr txBox="1"/>
      </xdr:nvSpPr>
      <xdr:spPr>
        <a:xfrm>
          <a:off x="4914900" y="92430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139700</xdr:rowOff>
    </xdr:from>
    <xdr:to xmlns:xdr="http://schemas.openxmlformats.org/drawingml/2006/spreadsheetDrawing">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165100</xdr:rowOff>
    </xdr:from>
    <xdr:to xmlns:xdr="http://schemas.openxmlformats.org/drawingml/2006/spreadsheetDrawing">
      <xdr:col>19</xdr:col>
      <xdr:colOff>187325</xdr:colOff>
      <xdr:row>55</xdr:row>
      <xdr:rowOff>44450</xdr:rowOff>
    </xdr:to>
    <xdr:cxnSp macro="">
      <xdr:nvCxnSpPr>
        <xdr:cNvPr id="185" name="直線コネクタ 184"/>
        <xdr:cNvCxnSpPr/>
      </xdr:nvCxnSpPr>
      <xdr:spPr>
        <a:xfrm>
          <a:off x="3098800" y="94234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139700</xdr:rowOff>
    </xdr:from>
    <xdr:to xmlns:xdr="http://schemas.openxmlformats.org/drawingml/2006/spreadsheetDrawing">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80010</xdr:rowOff>
    </xdr:from>
    <xdr:ext cx="735965" cy="259080"/>
    <xdr:sp macro="" textlink="">
      <xdr:nvSpPr>
        <xdr:cNvPr id="187" name="テキスト ボックス 186"/>
        <xdr:cNvSpPr txBox="1"/>
      </xdr:nvSpPr>
      <xdr:spPr>
        <a:xfrm>
          <a:off x="3606800" y="91668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165100</xdr:rowOff>
    </xdr:from>
    <xdr:to xmlns:xdr="http://schemas.openxmlformats.org/drawingml/2006/spreadsheetDrawing">
      <xdr:col>15</xdr:col>
      <xdr:colOff>98425</xdr:colOff>
      <xdr:row>54</xdr:row>
      <xdr:rowOff>165100</xdr:rowOff>
    </xdr:to>
    <xdr:cxnSp macro="">
      <xdr:nvCxnSpPr>
        <xdr:cNvPr id="188" name="直線コネクタ 187"/>
        <xdr:cNvCxnSpPr/>
      </xdr:nvCxnSpPr>
      <xdr:spPr>
        <a:xfrm>
          <a:off x="2209800" y="9423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127000</xdr:rowOff>
    </xdr:from>
    <xdr:to xmlns:xdr="http://schemas.openxmlformats.org/drawingml/2006/spreadsheetDrawing">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41910</xdr:rowOff>
    </xdr:from>
    <xdr:ext cx="762000" cy="258445"/>
    <xdr:sp macro="" textlink="">
      <xdr:nvSpPr>
        <xdr:cNvPr id="190" name="テキスト ボックス 189"/>
        <xdr:cNvSpPr txBox="1"/>
      </xdr:nvSpPr>
      <xdr:spPr>
        <a:xfrm>
          <a:off x="2717800" y="9471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165100</xdr:rowOff>
    </xdr:from>
    <xdr:to xmlns:xdr="http://schemas.openxmlformats.org/drawingml/2006/spreadsheetDrawing">
      <xdr:col>11</xdr:col>
      <xdr:colOff>9525</xdr:colOff>
      <xdr:row>54</xdr:row>
      <xdr:rowOff>165100</xdr:rowOff>
    </xdr:to>
    <xdr:cxnSp macro="">
      <xdr:nvCxnSpPr>
        <xdr:cNvPr id="191" name="直線コネクタ 190"/>
        <xdr:cNvCxnSpPr/>
      </xdr:nvCxnSpPr>
      <xdr:spPr>
        <a:xfrm>
          <a:off x="1320800" y="9423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114300</xdr:rowOff>
    </xdr:from>
    <xdr:to xmlns:xdr="http://schemas.openxmlformats.org/drawingml/2006/spreadsheetDrawing">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54610</xdr:rowOff>
    </xdr:from>
    <xdr:ext cx="761365" cy="258445"/>
    <xdr:sp macro="" textlink="">
      <xdr:nvSpPr>
        <xdr:cNvPr id="193" name="テキスト ボックス 192"/>
        <xdr:cNvSpPr txBox="1"/>
      </xdr:nvSpPr>
      <xdr:spPr>
        <a:xfrm>
          <a:off x="1828800" y="914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101600</xdr:rowOff>
    </xdr:from>
    <xdr:to xmlns:xdr="http://schemas.openxmlformats.org/drawingml/2006/spreadsheetDrawing">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41910</xdr:rowOff>
    </xdr:from>
    <xdr:ext cx="761365" cy="258445"/>
    <xdr:sp macro="" textlink="">
      <xdr:nvSpPr>
        <xdr:cNvPr id="195" name="テキスト ボックス 194"/>
        <xdr:cNvSpPr txBox="1"/>
      </xdr:nvSpPr>
      <xdr:spPr>
        <a:xfrm>
          <a:off x="939800" y="912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6" name="テキスト ボックス 19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7" name="テキスト ボックス 19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198" name="テキスト ボックス 19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199" name="テキスト ボックス 19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0" name="テキスト ボックス 19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19050</xdr:rowOff>
    </xdr:from>
    <xdr:to xmlns:xdr="http://schemas.openxmlformats.org/drawingml/2006/spreadsheetDrawing">
      <xdr:col>24</xdr:col>
      <xdr:colOff>76200</xdr:colOff>
      <xdr:row>55</xdr:row>
      <xdr:rowOff>120650</xdr:rowOff>
    </xdr:to>
    <xdr:sp macro="" textlink="">
      <xdr:nvSpPr>
        <xdr:cNvPr id="201" name="楕円 20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162560</xdr:rowOff>
    </xdr:from>
    <xdr:ext cx="762000" cy="259080"/>
    <xdr:sp macro="" textlink="">
      <xdr:nvSpPr>
        <xdr:cNvPr id="202" name="扶助費該当値テキスト"/>
        <xdr:cNvSpPr txBox="1"/>
      </xdr:nvSpPr>
      <xdr:spPr>
        <a:xfrm>
          <a:off x="4914900" y="942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165100</xdr:rowOff>
    </xdr:from>
    <xdr:to xmlns:xdr="http://schemas.openxmlformats.org/drawingml/2006/spreadsheetDrawing">
      <xdr:col>20</xdr:col>
      <xdr:colOff>38100</xdr:colOff>
      <xdr:row>55</xdr:row>
      <xdr:rowOff>95250</xdr:rowOff>
    </xdr:to>
    <xdr:sp macro="" textlink="">
      <xdr:nvSpPr>
        <xdr:cNvPr id="203" name="楕円 202"/>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80010</xdr:rowOff>
    </xdr:from>
    <xdr:ext cx="735965" cy="259080"/>
    <xdr:sp macro="" textlink="">
      <xdr:nvSpPr>
        <xdr:cNvPr id="204" name="テキスト ボックス 203"/>
        <xdr:cNvSpPr txBox="1"/>
      </xdr:nvSpPr>
      <xdr:spPr>
        <a:xfrm>
          <a:off x="3606800" y="9509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114300</xdr:rowOff>
    </xdr:from>
    <xdr:to xmlns:xdr="http://schemas.openxmlformats.org/drawingml/2006/spreadsheetDrawing">
      <xdr:col>15</xdr:col>
      <xdr:colOff>149225</xdr:colOff>
      <xdr:row>55</xdr:row>
      <xdr:rowOff>44450</xdr:rowOff>
    </xdr:to>
    <xdr:sp macro="" textlink="">
      <xdr:nvSpPr>
        <xdr:cNvPr id="205" name="楕円 204"/>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54610</xdr:rowOff>
    </xdr:from>
    <xdr:ext cx="762000" cy="258445"/>
    <xdr:sp macro="" textlink="">
      <xdr:nvSpPr>
        <xdr:cNvPr id="206" name="テキスト ボックス 205"/>
        <xdr:cNvSpPr txBox="1"/>
      </xdr:nvSpPr>
      <xdr:spPr>
        <a:xfrm>
          <a:off x="2717800" y="914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114300</xdr:rowOff>
    </xdr:from>
    <xdr:to xmlns:xdr="http://schemas.openxmlformats.org/drawingml/2006/spreadsheetDrawing">
      <xdr:col>11</xdr:col>
      <xdr:colOff>60325</xdr:colOff>
      <xdr:row>55</xdr:row>
      <xdr:rowOff>44450</xdr:rowOff>
    </xdr:to>
    <xdr:sp macro="" textlink="">
      <xdr:nvSpPr>
        <xdr:cNvPr id="207" name="楕円 206"/>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29210</xdr:rowOff>
    </xdr:from>
    <xdr:ext cx="761365" cy="258445"/>
    <xdr:sp macro="" textlink="">
      <xdr:nvSpPr>
        <xdr:cNvPr id="208" name="テキスト ボックス 207"/>
        <xdr:cNvSpPr txBox="1"/>
      </xdr:nvSpPr>
      <xdr:spPr>
        <a:xfrm>
          <a:off x="1828800" y="945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114300</xdr:rowOff>
    </xdr:from>
    <xdr:to xmlns:xdr="http://schemas.openxmlformats.org/drawingml/2006/spreadsheetDrawing">
      <xdr:col>6</xdr:col>
      <xdr:colOff>171450</xdr:colOff>
      <xdr:row>55</xdr:row>
      <xdr:rowOff>44450</xdr:rowOff>
    </xdr:to>
    <xdr:sp macro="" textlink="">
      <xdr:nvSpPr>
        <xdr:cNvPr id="209" name="楕円 208"/>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29210</xdr:rowOff>
    </xdr:from>
    <xdr:ext cx="761365" cy="258445"/>
    <xdr:sp macro="" textlink="">
      <xdr:nvSpPr>
        <xdr:cNvPr id="210" name="テキスト ボックス 209"/>
        <xdr:cNvSpPr txBox="1"/>
      </xdr:nvSpPr>
      <xdr:spPr>
        <a:xfrm>
          <a:off x="939800" y="945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農業集落排水事業特別会計など、公営企業会計への赤字補填的な繰出金が減少傾向にあるものの依然として高い水準である。独立採算の原則に立ち返った、施設の適正管理などに努め健全化を図る。</a:t>
          </a:r>
        </a:p>
        <a:p>
          <a:endParaRPr kumimoji="1" lang="ja-JP" altLang="en-US" sz="1100">
            <a:solidFill>
              <a:schemeClr val="dk1"/>
            </a:solidFill>
            <a:effectLst/>
            <a:latin typeface="+mn-lt"/>
            <a:ea typeface="+mn-ea"/>
            <a:cs typeface="+mn-cs"/>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2" name="テキスト ボックス 22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3" name="直線コネクタ 22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4" name="テキスト ボックス 22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5" name="直線コネクタ 224"/>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7365" cy="258445"/>
    <xdr:sp macro="" textlink="">
      <xdr:nvSpPr>
        <xdr:cNvPr id="226" name="テキスト ボックス 225"/>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7" name="直線コネクタ 226"/>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7365" cy="258445"/>
    <xdr:sp macro="" textlink="">
      <xdr:nvSpPr>
        <xdr:cNvPr id="228" name="テキスト ボックス 227"/>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29" name="直線コネクタ 228"/>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7365" cy="258445"/>
    <xdr:sp macro="" textlink="">
      <xdr:nvSpPr>
        <xdr:cNvPr id="230" name="テキスト ボックス 229"/>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1" name="直線コネクタ 230"/>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7365" cy="258445"/>
    <xdr:sp macro="" textlink="">
      <xdr:nvSpPr>
        <xdr:cNvPr id="232" name="テキスト ボックス 231"/>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65405</xdr:rowOff>
    </xdr:from>
    <xdr:to xmlns:xdr="http://schemas.openxmlformats.org/drawingml/2006/spreadsheetDrawing">
      <xdr:col>82</xdr:col>
      <xdr:colOff>107950</xdr:colOff>
      <xdr:row>60</xdr:row>
      <xdr:rowOff>31115</xdr:rowOff>
    </xdr:to>
    <xdr:cxnSp macro="">
      <xdr:nvCxnSpPr>
        <xdr:cNvPr id="235" name="直線コネクタ 234"/>
        <xdr:cNvCxnSpPr/>
      </xdr:nvCxnSpPr>
      <xdr:spPr>
        <a:xfrm flipV="1">
          <a:off x="16510000" y="915225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3175</xdr:rowOff>
    </xdr:from>
    <xdr:ext cx="762000" cy="259080"/>
    <xdr:sp macro="" textlink="">
      <xdr:nvSpPr>
        <xdr:cNvPr id="236" name="その他最小値テキスト"/>
        <xdr:cNvSpPr txBox="1"/>
      </xdr:nvSpPr>
      <xdr:spPr>
        <a:xfrm>
          <a:off x="16598900" y="1029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31115</xdr:rowOff>
    </xdr:from>
    <xdr:to xmlns:xdr="http://schemas.openxmlformats.org/drawingml/2006/spreadsheetDrawing">
      <xdr:col>82</xdr:col>
      <xdr:colOff>196850</xdr:colOff>
      <xdr:row>60</xdr:row>
      <xdr:rowOff>31115</xdr:rowOff>
    </xdr:to>
    <xdr:cxnSp macro="">
      <xdr:nvCxnSpPr>
        <xdr:cNvPr id="237" name="直線コネクタ 236"/>
        <xdr:cNvCxnSpPr/>
      </xdr:nvCxnSpPr>
      <xdr:spPr>
        <a:xfrm>
          <a:off x="16421100" y="1031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151765</xdr:rowOff>
    </xdr:from>
    <xdr:ext cx="762000" cy="259080"/>
    <xdr:sp macro="" textlink="">
      <xdr:nvSpPr>
        <xdr:cNvPr id="238" name="その他最大値テキスト"/>
        <xdr:cNvSpPr txBox="1"/>
      </xdr:nvSpPr>
      <xdr:spPr>
        <a:xfrm>
          <a:off x="16598900" y="8895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65405</xdr:rowOff>
    </xdr:from>
    <xdr:to xmlns:xdr="http://schemas.openxmlformats.org/drawingml/2006/spreadsheetDrawing">
      <xdr:col>82</xdr:col>
      <xdr:colOff>196850</xdr:colOff>
      <xdr:row>53</xdr:row>
      <xdr:rowOff>65405</xdr:rowOff>
    </xdr:to>
    <xdr:cxnSp macro="">
      <xdr:nvCxnSpPr>
        <xdr:cNvPr id="239" name="直線コネクタ 238"/>
        <xdr:cNvCxnSpPr/>
      </xdr:nvCxnSpPr>
      <xdr:spPr>
        <a:xfrm>
          <a:off x="16421100" y="915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149860</xdr:rowOff>
    </xdr:from>
    <xdr:to xmlns:xdr="http://schemas.openxmlformats.org/drawingml/2006/spreadsheetDrawing">
      <xdr:col>82</xdr:col>
      <xdr:colOff>107950</xdr:colOff>
      <xdr:row>57</xdr:row>
      <xdr:rowOff>1270</xdr:rowOff>
    </xdr:to>
    <xdr:cxnSp macro="">
      <xdr:nvCxnSpPr>
        <xdr:cNvPr id="240" name="直線コネクタ 239"/>
        <xdr:cNvCxnSpPr/>
      </xdr:nvCxnSpPr>
      <xdr:spPr>
        <a:xfrm>
          <a:off x="15671800" y="97510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52070</xdr:rowOff>
    </xdr:from>
    <xdr:ext cx="762000" cy="258445"/>
    <xdr:sp macro="" textlink="">
      <xdr:nvSpPr>
        <xdr:cNvPr id="241" name="その他平均値テキスト"/>
        <xdr:cNvSpPr txBox="1"/>
      </xdr:nvSpPr>
      <xdr:spPr>
        <a:xfrm>
          <a:off x="16598900" y="94818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34925</xdr:rowOff>
    </xdr:from>
    <xdr:to xmlns:xdr="http://schemas.openxmlformats.org/drawingml/2006/spreadsheetDrawing">
      <xdr:col>82</xdr:col>
      <xdr:colOff>158750</xdr:colOff>
      <xdr:row>56</xdr:row>
      <xdr:rowOff>136525</xdr:rowOff>
    </xdr:to>
    <xdr:sp macro="" textlink="">
      <xdr:nvSpPr>
        <xdr:cNvPr id="242" name="フローチャート: 判断 241"/>
        <xdr:cNvSpPr/>
      </xdr:nvSpPr>
      <xdr:spPr>
        <a:xfrm>
          <a:off x="164592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95250</xdr:rowOff>
    </xdr:from>
    <xdr:to xmlns:xdr="http://schemas.openxmlformats.org/drawingml/2006/spreadsheetDrawing">
      <xdr:col>78</xdr:col>
      <xdr:colOff>69850</xdr:colOff>
      <xdr:row>56</xdr:row>
      <xdr:rowOff>149860</xdr:rowOff>
    </xdr:to>
    <xdr:cxnSp macro="">
      <xdr:nvCxnSpPr>
        <xdr:cNvPr id="243" name="直線コネクタ 242"/>
        <xdr:cNvCxnSpPr/>
      </xdr:nvCxnSpPr>
      <xdr:spPr>
        <a:xfrm>
          <a:off x="14782800" y="969645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26035</xdr:rowOff>
    </xdr:from>
    <xdr:to xmlns:xdr="http://schemas.openxmlformats.org/drawingml/2006/spreadsheetDrawing">
      <xdr:col>78</xdr:col>
      <xdr:colOff>120650</xdr:colOff>
      <xdr:row>56</xdr:row>
      <xdr:rowOff>127635</xdr:rowOff>
    </xdr:to>
    <xdr:sp macro="" textlink="">
      <xdr:nvSpPr>
        <xdr:cNvPr id="244" name="フローチャート: 判断 243"/>
        <xdr:cNvSpPr/>
      </xdr:nvSpPr>
      <xdr:spPr>
        <a:xfrm>
          <a:off x="15621000" y="96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137795</xdr:rowOff>
    </xdr:from>
    <xdr:ext cx="736600" cy="259080"/>
    <xdr:sp macro="" textlink="">
      <xdr:nvSpPr>
        <xdr:cNvPr id="245" name="テキスト ボックス 244"/>
        <xdr:cNvSpPr txBox="1"/>
      </xdr:nvSpPr>
      <xdr:spPr>
        <a:xfrm>
          <a:off x="15290800" y="9396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95250</xdr:rowOff>
    </xdr:from>
    <xdr:to xmlns:xdr="http://schemas.openxmlformats.org/drawingml/2006/spreadsheetDrawing">
      <xdr:col>73</xdr:col>
      <xdr:colOff>180975</xdr:colOff>
      <xdr:row>56</xdr:row>
      <xdr:rowOff>109220</xdr:rowOff>
    </xdr:to>
    <xdr:cxnSp macro="">
      <xdr:nvCxnSpPr>
        <xdr:cNvPr id="246" name="直線コネクタ 245"/>
        <xdr:cNvCxnSpPr/>
      </xdr:nvCxnSpPr>
      <xdr:spPr>
        <a:xfrm flipV="1">
          <a:off x="13893800" y="96964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7620</xdr:rowOff>
    </xdr:from>
    <xdr:to xmlns:xdr="http://schemas.openxmlformats.org/drawingml/2006/spreadsheetDrawing">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119380</xdr:rowOff>
    </xdr:from>
    <xdr:ext cx="762000" cy="259080"/>
    <xdr:sp macro="" textlink="">
      <xdr:nvSpPr>
        <xdr:cNvPr id="248" name="テキスト ボックス 247"/>
        <xdr:cNvSpPr txBox="1"/>
      </xdr:nvSpPr>
      <xdr:spPr>
        <a:xfrm>
          <a:off x="14401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109220</xdr:rowOff>
    </xdr:from>
    <xdr:to xmlns:xdr="http://schemas.openxmlformats.org/drawingml/2006/spreadsheetDrawing">
      <xdr:col>69</xdr:col>
      <xdr:colOff>92075</xdr:colOff>
      <xdr:row>57</xdr:row>
      <xdr:rowOff>19685</xdr:rowOff>
    </xdr:to>
    <xdr:cxnSp macro="">
      <xdr:nvCxnSpPr>
        <xdr:cNvPr id="249" name="直線コネクタ 248"/>
        <xdr:cNvCxnSpPr/>
      </xdr:nvCxnSpPr>
      <xdr:spPr>
        <a:xfrm flipV="1">
          <a:off x="13004800" y="971042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165100</xdr:rowOff>
    </xdr:from>
    <xdr:to xmlns:xdr="http://schemas.openxmlformats.org/drawingml/2006/spreadsheetDrawing">
      <xdr:col>69</xdr:col>
      <xdr:colOff>142875</xdr:colOff>
      <xdr:row>56</xdr:row>
      <xdr:rowOff>95250</xdr:rowOff>
    </xdr:to>
    <xdr:sp macro="" textlink="">
      <xdr:nvSpPr>
        <xdr:cNvPr id="250" name="フローチャート: 判断 249"/>
        <xdr:cNvSpPr/>
      </xdr:nvSpPr>
      <xdr:spPr>
        <a:xfrm>
          <a:off x="13843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105410</xdr:rowOff>
    </xdr:from>
    <xdr:ext cx="761365" cy="259080"/>
    <xdr:sp macro="" textlink="">
      <xdr:nvSpPr>
        <xdr:cNvPr id="251" name="テキスト ボックス 250"/>
        <xdr:cNvSpPr txBox="1"/>
      </xdr:nvSpPr>
      <xdr:spPr>
        <a:xfrm>
          <a:off x="13512800" y="9363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165100</xdr:rowOff>
    </xdr:from>
    <xdr:to xmlns:xdr="http://schemas.openxmlformats.org/drawingml/2006/spreadsheetDrawing">
      <xdr:col>65</xdr:col>
      <xdr:colOff>53975</xdr:colOff>
      <xdr:row>56</xdr:row>
      <xdr:rowOff>95250</xdr:rowOff>
    </xdr:to>
    <xdr:sp macro="" textlink="">
      <xdr:nvSpPr>
        <xdr:cNvPr id="252" name="フローチャート: 判断 251"/>
        <xdr:cNvSpPr/>
      </xdr:nvSpPr>
      <xdr:spPr>
        <a:xfrm>
          <a:off x="12954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105410</xdr:rowOff>
    </xdr:from>
    <xdr:ext cx="762000" cy="259080"/>
    <xdr:sp macro="" textlink="">
      <xdr:nvSpPr>
        <xdr:cNvPr id="253" name="テキスト ボックス 252"/>
        <xdr:cNvSpPr txBox="1"/>
      </xdr:nvSpPr>
      <xdr:spPr>
        <a:xfrm>
          <a:off x="12623800" y="936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55" name="テキスト ボックス 254"/>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56" name="テキスト ボックス 255"/>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58" name="テキスト ボックス 257"/>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121920</xdr:rowOff>
    </xdr:from>
    <xdr:to xmlns:xdr="http://schemas.openxmlformats.org/drawingml/2006/spreadsheetDrawing">
      <xdr:col>82</xdr:col>
      <xdr:colOff>158750</xdr:colOff>
      <xdr:row>57</xdr:row>
      <xdr:rowOff>52070</xdr:rowOff>
    </xdr:to>
    <xdr:sp macro="" textlink="">
      <xdr:nvSpPr>
        <xdr:cNvPr id="259" name="楕円 258"/>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93980</xdr:rowOff>
    </xdr:from>
    <xdr:ext cx="762000" cy="259080"/>
    <xdr:sp macro="" textlink="">
      <xdr:nvSpPr>
        <xdr:cNvPr id="260" name="その他該当値テキスト"/>
        <xdr:cNvSpPr txBox="1"/>
      </xdr:nvSpPr>
      <xdr:spPr>
        <a:xfrm>
          <a:off x="16598900" y="969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99060</xdr:rowOff>
    </xdr:from>
    <xdr:to xmlns:xdr="http://schemas.openxmlformats.org/drawingml/2006/spreadsheetDrawing">
      <xdr:col>78</xdr:col>
      <xdr:colOff>120650</xdr:colOff>
      <xdr:row>57</xdr:row>
      <xdr:rowOff>29210</xdr:rowOff>
    </xdr:to>
    <xdr:sp macro="" textlink="">
      <xdr:nvSpPr>
        <xdr:cNvPr id="261" name="楕円 260"/>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13970</xdr:rowOff>
    </xdr:from>
    <xdr:ext cx="736600" cy="259080"/>
    <xdr:sp macro="" textlink="">
      <xdr:nvSpPr>
        <xdr:cNvPr id="262" name="テキスト ボックス 261"/>
        <xdr:cNvSpPr txBox="1"/>
      </xdr:nvSpPr>
      <xdr:spPr>
        <a:xfrm>
          <a:off x="15290800" y="9786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44450</xdr:rowOff>
    </xdr:from>
    <xdr:to xmlns:xdr="http://schemas.openxmlformats.org/drawingml/2006/spreadsheetDrawing">
      <xdr:col>74</xdr:col>
      <xdr:colOff>31750</xdr:colOff>
      <xdr:row>56</xdr:row>
      <xdr:rowOff>146050</xdr:rowOff>
    </xdr:to>
    <xdr:sp macro="" textlink="">
      <xdr:nvSpPr>
        <xdr:cNvPr id="263" name="楕円 262"/>
        <xdr:cNvSpPr/>
      </xdr:nvSpPr>
      <xdr:spPr>
        <a:xfrm>
          <a:off x="147320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130810</xdr:rowOff>
    </xdr:from>
    <xdr:ext cx="762000" cy="259080"/>
    <xdr:sp macro="" textlink="">
      <xdr:nvSpPr>
        <xdr:cNvPr id="264" name="テキスト ボックス 263"/>
        <xdr:cNvSpPr txBox="1"/>
      </xdr:nvSpPr>
      <xdr:spPr>
        <a:xfrm>
          <a:off x="14401800" y="9732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57785</xdr:rowOff>
    </xdr:from>
    <xdr:to xmlns:xdr="http://schemas.openxmlformats.org/drawingml/2006/spreadsheetDrawing">
      <xdr:col>69</xdr:col>
      <xdr:colOff>142875</xdr:colOff>
      <xdr:row>56</xdr:row>
      <xdr:rowOff>159385</xdr:rowOff>
    </xdr:to>
    <xdr:sp macro="" textlink="">
      <xdr:nvSpPr>
        <xdr:cNvPr id="265" name="楕円 264"/>
        <xdr:cNvSpPr/>
      </xdr:nvSpPr>
      <xdr:spPr>
        <a:xfrm>
          <a:off x="13843000" y="9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144145</xdr:rowOff>
    </xdr:from>
    <xdr:ext cx="761365" cy="258445"/>
    <xdr:sp macro="" textlink="">
      <xdr:nvSpPr>
        <xdr:cNvPr id="266" name="テキスト ボックス 265"/>
        <xdr:cNvSpPr txBox="1"/>
      </xdr:nvSpPr>
      <xdr:spPr>
        <a:xfrm>
          <a:off x="13512800" y="9745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140335</xdr:rowOff>
    </xdr:from>
    <xdr:to xmlns:xdr="http://schemas.openxmlformats.org/drawingml/2006/spreadsheetDrawing">
      <xdr:col>65</xdr:col>
      <xdr:colOff>53975</xdr:colOff>
      <xdr:row>57</xdr:row>
      <xdr:rowOff>70485</xdr:rowOff>
    </xdr:to>
    <xdr:sp macro="" textlink="">
      <xdr:nvSpPr>
        <xdr:cNvPr id="267" name="楕円 266"/>
        <xdr:cNvSpPr/>
      </xdr:nvSpPr>
      <xdr:spPr>
        <a:xfrm>
          <a:off x="129540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55245</xdr:rowOff>
    </xdr:from>
    <xdr:ext cx="762000" cy="258445"/>
    <xdr:sp macro="" textlink="">
      <xdr:nvSpPr>
        <xdr:cNvPr id="268" name="テキスト ボックス 267"/>
        <xdr:cNvSpPr txBox="1"/>
      </xdr:nvSpPr>
      <xdr:spPr>
        <a:xfrm>
          <a:off x="12623800" y="9827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補助費等については、補助金・負担金・分担金について厳しく抑制することを基本としてきた。今後も、必要性や効果などについて精査し、実効性の無いものについては廃止していく。</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0" name="テキスト ボックス 279"/>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2" name="テキスト ボックス 281"/>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4" name="テキスト ボックス 283"/>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86" name="テキスト ボックス 285"/>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88" name="テキスト ボックス 287"/>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0" name="テキスト ボックス 289"/>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3810</xdr:rowOff>
    </xdr:from>
    <xdr:to xmlns:xdr="http://schemas.openxmlformats.org/drawingml/2006/spreadsheetDrawing">
      <xdr:col>82</xdr:col>
      <xdr:colOff>107950</xdr:colOff>
      <xdr:row>41</xdr:row>
      <xdr:rowOff>101600</xdr:rowOff>
    </xdr:to>
    <xdr:cxnSp macro="">
      <xdr:nvCxnSpPr>
        <xdr:cNvPr id="293" name="直線コネクタ 292"/>
        <xdr:cNvCxnSpPr/>
      </xdr:nvCxnSpPr>
      <xdr:spPr>
        <a:xfrm flipV="1">
          <a:off x="16510000" y="583311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73660</xdr:rowOff>
    </xdr:from>
    <xdr:ext cx="762000" cy="259080"/>
    <xdr:sp macro="" textlink="">
      <xdr:nvSpPr>
        <xdr:cNvPr id="294" name="補助費等最小値テキスト"/>
        <xdr:cNvSpPr txBox="1"/>
      </xdr:nvSpPr>
      <xdr:spPr>
        <a:xfrm>
          <a:off x="16598900" y="710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101600</xdr:rowOff>
    </xdr:from>
    <xdr:to xmlns:xdr="http://schemas.openxmlformats.org/drawingml/2006/spreadsheetDrawing">
      <xdr:col>82</xdr:col>
      <xdr:colOff>196850</xdr:colOff>
      <xdr:row>41</xdr:row>
      <xdr:rowOff>101600</xdr:rowOff>
    </xdr:to>
    <xdr:cxnSp macro="">
      <xdr:nvCxnSpPr>
        <xdr:cNvPr id="295" name="直線コネクタ 294"/>
        <xdr:cNvCxnSpPr/>
      </xdr:nvCxnSpPr>
      <xdr:spPr>
        <a:xfrm>
          <a:off x="16421100" y="713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90170</xdr:rowOff>
    </xdr:from>
    <xdr:ext cx="762000" cy="259080"/>
    <xdr:sp macro="" textlink="">
      <xdr:nvSpPr>
        <xdr:cNvPr id="296" name="補助費等最大値テキスト"/>
        <xdr:cNvSpPr txBox="1"/>
      </xdr:nvSpPr>
      <xdr:spPr>
        <a:xfrm>
          <a:off x="16598900" y="557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3810</xdr:rowOff>
    </xdr:from>
    <xdr:to xmlns:xdr="http://schemas.openxmlformats.org/drawingml/2006/spreadsheetDrawing">
      <xdr:col>82</xdr:col>
      <xdr:colOff>196850</xdr:colOff>
      <xdr:row>34</xdr:row>
      <xdr:rowOff>3810</xdr:rowOff>
    </xdr:to>
    <xdr:cxnSp macro="">
      <xdr:nvCxnSpPr>
        <xdr:cNvPr id="297" name="直線コネクタ 296"/>
        <xdr:cNvCxnSpPr/>
      </xdr:nvCxnSpPr>
      <xdr:spPr>
        <a:xfrm>
          <a:off x="16421100" y="583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145415</xdr:rowOff>
    </xdr:from>
    <xdr:to xmlns:xdr="http://schemas.openxmlformats.org/drawingml/2006/spreadsheetDrawing">
      <xdr:col>82</xdr:col>
      <xdr:colOff>107950</xdr:colOff>
      <xdr:row>34</xdr:row>
      <xdr:rowOff>149860</xdr:rowOff>
    </xdr:to>
    <xdr:cxnSp macro="">
      <xdr:nvCxnSpPr>
        <xdr:cNvPr id="298" name="直線コネクタ 297"/>
        <xdr:cNvCxnSpPr/>
      </xdr:nvCxnSpPr>
      <xdr:spPr>
        <a:xfrm>
          <a:off x="15671800" y="597471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57150</xdr:rowOff>
    </xdr:from>
    <xdr:ext cx="762000" cy="259080"/>
    <xdr:sp macro="" textlink="">
      <xdr:nvSpPr>
        <xdr:cNvPr id="299" name="補助費等平均値テキスト"/>
        <xdr:cNvSpPr txBox="1"/>
      </xdr:nvSpPr>
      <xdr:spPr>
        <a:xfrm>
          <a:off x="16598900" y="6229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85090</xdr:rowOff>
    </xdr:from>
    <xdr:to xmlns:xdr="http://schemas.openxmlformats.org/drawingml/2006/spreadsheetDrawing">
      <xdr:col>82</xdr:col>
      <xdr:colOff>158750</xdr:colOff>
      <xdr:row>37</xdr:row>
      <xdr:rowOff>15240</xdr:rowOff>
    </xdr:to>
    <xdr:sp macro="" textlink="">
      <xdr:nvSpPr>
        <xdr:cNvPr id="300" name="フローチャート: 判断 299"/>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145415</xdr:rowOff>
    </xdr:from>
    <xdr:to xmlns:xdr="http://schemas.openxmlformats.org/drawingml/2006/spreadsheetDrawing">
      <xdr:col>78</xdr:col>
      <xdr:colOff>69850</xdr:colOff>
      <xdr:row>34</xdr:row>
      <xdr:rowOff>145415</xdr:rowOff>
    </xdr:to>
    <xdr:cxnSp macro="">
      <xdr:nvCxnSpPr>
        <xdr:cNvPr id="301" name="直線コネクタ 300"/>
        <xdr:cNvCxnSpPr/>
      </xdr:nvCxnSpPr>
      <xdr:spPr>
        <a:xfrm>
          <a:off x="14782800" y="59747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71755</xdr:rowOff>
    </xdr:from>
    <xdr:to xmlns:xdr="http://schemas.openxmlformats.org/drawingml/2006/spreadsheetDrawing">
      <xdr:col>78</xdr:col>
      <xdr:colOff>120650</xdr:colOff>
      <xdr:row>37</xdr:row>
      <xdr:rowOff>1905</xdr:rowOff>
    </xdr:to>
    <xdr:sp macro="" textlink="">
      <xdr:nvSpPr>
        <xdr:cNvPr id="302" name="フローチャート: 判断 301"/>
        <xdr:cNvSpPr/>
      </xdr:nvSpPr>
      <xdr:spPr>
        <a:xfrm>
          <a:off x="15621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158115</xdr:rowOff>
    </xdr:from>
    <xdr:ext cx="736600" cy="258445"/>
    <xdr:sp macro="" textlink="">
      <xdr:nvSpPr>
        <xdr:cNvPr id="303" name="テキスト ボックス 302"/>
        <xdr:cNvSpPr txBox="1"/>
      </xdr:nvSpPr>
      <xdr:spPr>
        <a:xfrm>
          <a:off x="15290800" y="63303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109220</xdr:rowOff>
    </xdr:from>
    <xdr:to xmlns:xdr="http://schemas.openxmlformats.org/drawingml/2006/spreadsheetDrawing">
      <xdr:col>73</xdr:col>
      <xdr:colOff>180975</xdr:colOff>
      <xdr:row>34</xdr:row>
      <xdr:rowOff>145415</xdr:rowOff>
    </xdr:to>
    <xdr:cxnSp macro="">
      <xdr:nvCxnSpPr>
        <xdr:cNvPr id="304" name="直線コネクタ 303"/>
        <xdr:cNvCxnSpPr/>
      </xdr:nvCxnSpPr>
      <xdr:spPr>
        <a:xfrm>
          <a:off x="13893800" y="59385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57785</xdr:rowOff>
    </xdr:from>
    <xdr:to xmlns:xdr="http://schemas.openxmlformats.org/drawingml/2006/spreadsheetDrawing">
      <xdr:col>74</xdr:col>
      <xdr:colOff>31750</xdr:colOff>
      <xdr:row>36</xdr:row>
      <xdr:rowOff>159385</xdr:rowOff>
    </xdr:to>
    <xdr:sp macro="" textlink="">
      <xdr:nvSpPr>
        <xdr:cNvPr id="305" name="フローチャート: 判断 304"/>
        <xdr:cNvSpPr/>
      </xdr:nvSpPr>
      <xdr:spPr>
        <a:xfrm>
          <a:off x="14732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144145</xdr:rowOff>
    </xdr:from>
    <xdr:ext cx="762000" cy="258445"/>
    <xdr:sp macro="" textlink="">
      <xdr:nvSpPr>
        <xdr:cNvPr id="306" name="テキスト ボックス 305"/>
        <xdr:cNvSpPr txBox="1"/>
      </xdr:nvSpPr>
      <xdr:spPr>
        <a:xfrm>
          <a:off x="14401800" y="6316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109220</xdr:rowOff>
    </xdr:from>
    <xdr:to xmlns:xdr="http://schemas.openxmlformats.org/drawingml/2006/spreadsheetDrawing">
      <xdr:col>69</xdr:col>
      <xdr:colOff>92075</xdr:colOff>
      <xdr:row>35</xdr:row>
      <xdr:rowOff>15240</xdr:rowOff>
    </xdr:to>
    <xdr:cxnSp macro="">
      <xdr:nvCxnSpPr>
        <xdr:cNvPr id="307" name="直線コネクタ 306"/>
        <xdr:cNvCxnSpPr/>
      </xdr:nvCxnSpPr>
      <xdr:spPr>
        <a:xfrm flipV="1">
          <a:off x="13004800" y="593852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30480</xdr:rowOff>
    </xdr:from>
    <xdr:to xmlns:xdr="http://schemas.openxmlformats.org/drawingml/2006/spreadsheetDrawing">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116840</xdr:rowOff>
    </xdr:from>
    <xdr:ext cx="761365" cy="259080"/>
    <xdr:sp macro="" textlink="">
      <xdr:nvSpPr>
        <xdr:cNvPr id="309" name="テキスト ボックス 308"/>
        <xdr:cNvSpPr txBox="1"/>
      </xdr:nvSpPr>
      <xdr:spPr>
        <a:xfrm>
          <a:off x="13512800" y="6289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57785</xdr:rowOff>
    </xdr:from>
    <xdr:to xmlns:xdr="http://schemas.openxmlformats.org/drawingml/2006/spreadsheetDrawing">
      <xdr:col>65</xdr:col>
      <xdr:colOff>53975</xdr:colOff>
      <xdr:row>36</xdr:row>
      <xdr:rowOff>159385</xdr:rowOff>
    </xdr:to>
    <xdr:sp macro="" textlink="">
      <xdr:nvSpPr>
        <xdr:cNvPr id="310" name="フローチャート: 判断 309"/>
        <xdr:cNvSpPr/>
      </xdr:nvSpPr>
      <xdr:spPr>
        <a:xfrm>
          <a:off x="12954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144145</xdr:rowOff>
    </xdr:from>
    <xdr:ext cx="762000" cy="258445"/>
    <xdr:sp macro="" textlink="">
      <xdr:nvSpPr>
        <xdr:cNvPr id="311" name="テキスト ボックス 310"/>
        <xdr:cNvSpPr txBox="1"/>
      </xdr:nvSpPr>
      <xdr:spPr>
        <a:xfrm>
          <a:off x="12623800" y="6316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3" name="テキスト ボックス 312"/>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4" name="テキスト ボックス 313"/>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16" name="テキスト ボックス 315"/>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99060</xdr:rowOff>
    </xdr:from>
    <xdr:to xmlns:xdr="http://schemas.openxmlformats.org/drawingml/2006/spreadsheetDrawing">
      <xdr:col>82</xdr:col>
      <xdr:colOff>158750</xdr:colOff>
      <xdr:row>35</xdr:row>
      <xdr:rowOff>29210</xdr:rowOff>
    </xdr:to>
    <xdr:sp macro="" textlink="">
      <xdr:nvSpPr>
        <xdr:cNvPr id="317" name="楕円 316"/>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115570</xdr:rowOff>
    </xdr:from>
    <xdr:ext cx="762000" cy="259080"/>
    <xdr:sp macro="" textlink="">
      <xdr:nvSpPr>
        <xdr:cNvPr id="318" name="補助費等該当値テキスト"/>
        <xdr:cNvSpPr txBox="1"/>
      </xdr:nvSpPr>
      <xdr:spPr>
        <a:xfrm>
          <a:off x="16598900" y="577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94615</xdr:rowOff>
    </xdr:from>
    <xdr:to xmlns:xdr="http://schemas.openxmlformats.org/drawingml/2006/spreadsheetDrawing">
      <xdr:col>78</xdr:col>
      <xdr:colOff>120650</xdr:colOff>
      <xdr:row>35</xdr:row>
      <xdr:rowOff>24765</xdr:rowOff>
    </xdr:to>
    <xdr:sp macro="" textlink="">
      <xdr:nvSpPr>
        <xdr:cNvPr id="319" name="楕円 318"/>
        <xdr:cNvSpPr/>
      </xdr:nvSpPr>
      <xdr:spPr>
        <a:xfrm>
          <a:off x="15621000" y="59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34925</xdr:rowOff>
    </xdr:from>
    <xdr:ext cx="736600" cy="259080"/>
    <xdr:sp macro="" textlink="">
      <xdr:nvSpPr>
        <xdr:cNvPr id="320" name="テキスト ボックス 319"/>
        <xdr:cNvSpPr txBox="1"/>
      </xdr:nvSpPr>
      <xdr:spPr>
        <a:xfrm>
          <a:off x="15290800" y="5692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94615</xdr:rowOff>
    </xdr:from>
    <xdr:to xmlns:xdr="http://schemas.openxmlformats.org/drawingml/2006/spreadsheetDrawing">
      <xdr:col>74</xdr:col>
      <xdr:colOff>31750</xdr:colOff>
      <xdr:row>35</xdr:row>
      <xdr:rowOff>24765</xdr:rowOff>
    </xdr:to>
    <xdr:sp macro="" textlink="">
      <xdr:nvSpPr>
        <xdr:cNvPr id="321" name="楕円 320"/>
        <xdr:cNvSpPr/>
      </xdr:nvSpPr>
      <xdr:spPr>
        <a:xfrm>
          <a:off x="14732000" y="59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34925</xdr:rowOff>
    </xdr:from>
    <xdr:ext cx="762000" cy="259080"/>
    <xdr:sp macro="" textlink="">
      <xdr:nvSpPr>
        <xdr:cNvPr id="322" name="テキスト ボックス 321"/>
        <xdr:cNvSpPr txBox="1"/>
      </xdr:nvSpPr>
      <xdr:spPr>
        <a:xfrm>
          <a:off x="14401800" y="5692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57785</xdr:rowOff>
    </xdr:from>
    <xdr:to xmlns:xdr="http://schemas.openxmlformats.org/drawingml/2006/spreadsheetDrawing">
      <xdr:col>69</xdr:col>
      <xdr:colOff>142875</xdr:colOff>
      <xdr:row>34</xdr:row>
      <xdr:rowOff>159385</xdr:rowOff>
    </xdr:to>
    <xdr:sp macro="" textlink="">
      <xdr:nvSpPr>
        <xdr:cNvPr id="323" name="楕円 322"/>
        <xdr:cNvSpPr/>
      </xdr:nvSpPr>
      <xdr:spPr>
        <a:xfrm>
          <a:off x="138430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169545</xdr:rowOff>
    </xdr:from>
    <xdr:ext cx="761365" cy="258445"/>
    <xdr:sp macro="" textlink="">
      <xdr:nvSpPr>
        <xdr:cNvPr id="324" name="テキスト ボックス 323"/>
        <xdr:cNvSpPr txBox="1"/>
      </xdr:nvSpPr>
      <xdr:spPr>
        <a:xfrm>
          <a:off x="13512800" y="56559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135890</xdr:rowOff>
    </xdr:from>
    <xdr:to xmlns:xdr="http://schemas.openxmlformats.org/drawingml/2006/spreadsheetDrawing">
      <xdr:col>65</xdr:col>
      <xdr:colOff>53975</xdr:colOff>
      <xdr:row>35</xdr:row>
      <xdr:rowOff>66040</xdr:rowOff>
    </xdr:to>
    <xdr:sp macro="" textlink="">
      <xdr:nvSpPr>
        <xdr:cNvPr id="325" name="楕円 324"/>
        <xdr:cNvSpPr/>
      </xdr:nvSpPr>
      <xdr:spPr>
        <a:xfrm>
          <a:off x="129540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76200</xdr:rowOff>
    </xdr:from>
    <xdr:ext cx="762000" cy="258445"/>
    <xdr:sp macro="" textlink="">
      <xdr:nvSpPr>
        <xdr:cNvPr id="326" name="テキスト ボックス 325"/>
        <xdr:cNvSpPr txBox="1"/>
      </xdr:nvSpPr>
      <xdr:spPr>
        <a:xfrm>
          <a:off x="12623800" y="5734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公債費の償還ピークは過ぎ、類似団体の平均値も下回った。</a:t>
          </a:r>
        </a:p>
        <a:p>
          <a:r>
            <a:rPr kumimoji="1" lang="ja-JP" altLang="en-US" sz="1300">
              <a:latin typeface="ＭＳ Ｐゴシック"/>
              <a:ea typeface="ＭＳ Ｐゴシック"/>
            </a:rPr>
            <a:t>しかし庁舎建設等の大規模事業が控えているため、引き続き厳しい財政運営が予測される。佐那河内村第６次行政改革大綱に沿って、地方債の新規発行をともなう事業については、効果や優先順を付けながら抑制に努め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38" name="テキスト ボックス 337"/>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0" name="テキスト ボックス 339"/>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1" name="直線コネクタ 34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2" name="テキスト ボックス 341"/>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3" name="直線コネクタ 34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4" name="テキスト ボックス 343"/>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5" name="直線コネクタ 34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46" name="テキスト ボックス 345"/>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7" name="直線コネクタ 34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48" name="テキスト ボックス 347"/>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49" name="直線コネクタ 34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0" name="テキスト ボックス 349"/>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168910</xdr:rowOff>
    </xdr:from>
    <xdr:to xmlns:xdr="http://schemas.openxmlformats.org/drawingml/2006/spreadsheetDrawing">
      <xdr:col>24</xdr:col>
      <xdr:colOff>25400</xdr:colOff>
      <xdr:row>80</xdr:row>
      <xdr:rowOff>161290</xdr:rowOff>
    </xdr:to>
    <xdr:cxnSp macro="">
      <xdr:nvCxnSpPr>
        <xdr:cNvPr id="353" name="直線コネクタ 352"/>
        <xdr:cNvCxnSpPr/>
      </xdr:nvCxnSpPr>
      <xdr:spPr>
        <a:xfrm flipV="1">
          <a:off x="4826000" y="1251331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133350</xdr:rowOff>
    </xdr:from>
    <xdr:ext cx="762000" cy="258445"/>
    <xdr:sp macro="" textlink="">
      <xdr:nvSpPr>
        <xdr:cNvPr id="354" name="公債費最小値テキスト"/>
        <xdr:cNvSpPr txBox="1"/>
      </xdr:nvSpPr>
      <xdr:spPr>
        <a:xfrm>
          <a:off x="4914900" y="13849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161290</xdr:rowOff>
    </xdr:from>
    <xdr:to xmlns:xdr="http://schemas.openxmlformats.org/drawingml/2006/spreadsheetDrawing">
      <xdr:col>24</xdr:col>
      <xdr:colOff>114300</xdr:colOff>
      <xdr:row>80</xdr:row>
      <xdr:rowOff>161290</xdr:rowOff>
    </xdr:to>
    <xdr:cxnSp macro="">
      <xdr:nvCxnSpPr>
        <xdr:cNvPr id="355" name="直線コネクタ 354"/>
        <xdr:cNvCxnSpPr/>
      </xdr:nvCxnSpPr>
      <xdr:spPr>
        <a:xfrm>
          <a:off x="4737100" y="13877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83820</xdr:rowOff>
    </xdr:from>
    <xdr:ext cx="762000" cy="259080"/>
    <xdr:sp macro="" textlink="">
      <xdr:nvSpPr>
        <xdr:cNvPr id="356" name="公債費最大値テキスト"/>
        <xdr:cNvSpPr txBox="1"/>
      </xdr:nvSpPr>
      <xdr:spPr>
        <a:xfrm>
          <a:off x="4914900" y="1225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168910</xdr:rowOff>
    </xdr:from>
    <xdr:to xmlns:xdr="http://schemas.openxmlformats.org/drawingml/2006/spreadsheetDrawing">
      <xdr:col>24</xdr:col>
      <xdr:colOff>114300</xdr:colOff>
      <xdr:row>72</xdr:row>
      <xdr:rowOff>168910</xdr:rowOff>
    </xdr:to>
    <xdr:cxnSp macro="">
      <xdr:nvCxnSpPr>
        <xdr:cNvPr id="357" name="直線コネクタ 356"/>
        <xdr:cNvCxnSpPr/>
      </xdr:nvCxnSpPr>
      <xdr:spPr>
        <a:xfrm>
          <a:off x="4737100" y="1251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119380</xdr:rowOff>
    </xdr:from>
    <xdr:to xmlns:xdr="http://schemas.openxmlformats.org/drawingml/2006/spreadsheetDrawing">
      <xdr:col>24</xdr:col>
      <xdr:colOff>25400</xdr:colOff>
      <xdr:row>76</xdr:row>
      <xdr:rowOff>31750</xdr:rowOff>
    </xdr:to>
    <xdr:cxnSp macro="">
      <xdr:nvCxnSpPr>
        <xdr:cNvPr id="358" name="直線コネクタ 357"/>
        <xdr:cNvCxnSpPr/>
      </xdr:nvCxnSpPr>
      <xdr:spPr>
        <a:xfrm flipV="1">
          <a:off x="3987800" y="1297813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82550</xdr:rowOff>
    </xdr:from>
    <xdr:ext cx="762000" cy="259080"/>
    <xdr:sp macro="" textlink="">
      <xdr:nvSpPr>
        <xdr:cNvPr id="359" name="公債費平均値テキスト"/>
        <xdr:cNvSpPr txBox="1"/>
      </xdr:nvSpPr>
      <xdr:spPr>
        <a:xfrm>
          <a:off x="4914900" y="13112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110490</xdr:rowOff>
    </xdr:from>
    <xdr:to xmlns:xdr="http://schemas.openxmlformats.org/drawingml/2006/spreadsheetDrawing">
      <xdr:col>24</xdr:col>
      <xdr:colOff>76200</xdr:colOff>
      <xdr:row>77</xdr:row>
      <xdr:rowOff>40640</xdr:rowOff>
    </xdr:to>
    <xdr:sp macro="" textlink="">
      <xdr:nvSpPr>
        <xdr:cNvPr id="360" name="フローチャート: 判断 359"/>
        <xdr:cNvSpPr/>
      </xdr:nvSpPr>
      <xdr:spPr>
        <a:xfrm>
          <a:off x="47752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31750</xdr:rowOff>
    </xdr:from>
    <xdr:to xmlns:xdr="http://schemas.openxmlformats.org/drawingml/2006/spreadsheetDrawing">
      <xdr:col>19</xdr:col>
      <xdr:colOff>187325</xdr:colOff>
      <xdr:row>76</xdr:row>
      <xdr:rowOff>115570</xdr:rowOff>
    </xdr:to>
    <xdr:cxnSp macro="">
      <xdr:nvCxnSpPr>
        <xdr:cNvPr id="361" name="直線コネクタ 360"/>
        <xdr:cNvCxnSpPr/>
      </xdr:nvCxnSpPr>
      <xdr:spPr>
        <a:xfrm flipV="1">
          <a:off x="3098800" y="1306195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114300</xdr:rowOff>
    </xdr:from>
    <xdr:to xmlns:xdr="http://schemas.openxmlformats.org/drawingml/2006/spreadsheetDrawing">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29210</xdr:rowOff>
    </xdr:from>
    <xdr:ext cx="735965" cy="258445"/>
    <xdr:sp macro="" textlink="">
      <xdr:nvSpPr>
        <xdr:cNvPr id="363" name="テキスト ボックス 362"/>
        <xdr:cNvSpPr txBox="1"/>
      </xdr:nvSpPr>
      <xdr:spPr>
        <a:xfrm>
          <a:off x="3606800" y="132308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115570</xdr:rowOff>
    </xdr:from>
    <xdr:to xmlns:xdr="http://schemas.openxmlformats.org/drawingml/2006/spreadsheetDrawing">
      <xdr:col>15</xdr:col>
      <xdr:colOff>98425</xdr:colOff>
      <xdr:row>77</xdr:row>
      <xdr:rowOff>1270</xdr:rowOff>
    </xdr:to>
    <xdr:cxnSp macro="">
      <xdr:nvCxnSpPr>
        <xdr:cNvPr id="364" name="直線コネクタ 363"/>
        <xdr:cNvCxnSpPr/>
      </xdr:nvCxnSpPr>
      <xdr:spPr>
        <a:xfrm flipV="1">
          <a:off x="2209800" y="1314577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106680</xdr:rowOff>
    </xdr:from>
    <xdr:to xmlns:xdr="http://schemas.openxmlformats.org/drawingml/2006/spreadsheetDrawing">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21590</xdr:rowOff>
    </xdr:from>
    <xdr:ext cx="762000" cy="259080"/>
    <xdr:sp macro="" textlink="">
      <xdr:nvSpPr>
        <xdr:cNvPr id="366" name="テキスト ボックス 365"/>
        <xdr:cNvSpPr txBox="1"/>
      </xdr:nvSpPr>
      <xdr:spPr>
        <a:xfrm>
          <a:off x="2717800" y="1322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1270</xdr:rowOff>
    </xdr:from>
    <xdr:to xmlns:xdr="http://schemas.openxmlformats.org/drawingml/2006/spreadsheetDrawing">
      <xdr:col>11</xdr:col>
      <xdr:colOff>9525</xdr:colOff>
      <xdr:row>77</xdr:row>
      <xdr:rowOff>130810</xdr:rowOff>
    </xdr:to>
    <xdr:cxnSp macro="">
      <xdr:nvCxnSpPr>
        <xdr:cNvPr id="367" name="直線コネクタ 366"/>
        <xdr:cNvCxnSpPr/>
      </xdr:nvCxnSpPr>
      <xdr:spPr>
        <a:xfrm flipV="1">
          <a:off x="1320800" y="132029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95250</xdr:rowOff>
    </xdr:from>
    <xdr:to xmlns:xdr="http://schemas.openxmlformats.org/drawingml/2006/spreadsheetDrawing">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35560</xdr:rowOff>
    </xdr:from>
    <xdr:ext cx="761365" cy="259080"/>
    <xdr:sp macro="" textlink="">
      <xdr:nvSpPr>
        <xdr:cNvPr id="369" name="テキスト ボックス 368"/>
        <xdr:cNvSpPr txBox="1"/>
      </xdr:nvSpPr>
      <xdr:spPr>
        <a:xfrm>
          <a:off x="1828800" y="12894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144780</xdr:rowOff>
    </xdr:from>
    <xdr:to xmlns:xdr="http://schemas.openxmlformats.org/drawingml/2006/spreadsheetDrawing">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85090</xdr:rowOff>
    </xdr:from>
    <xdr:ext cx="761365" cy="259080"/>
    <xdr:sp macro="" textlink="">
      <xdr:nvSpPr>
        <xdr:cNvPr id="371" name="テキスト ボックス 370"/>
        <xdr:cNvSpPr txBox="1"/>
      </xdr:nvSpPr>
      <xdr:spPr>
        <a:xfrm>
          <a:off x="939800" y="12943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4" name="テキスト ボックス 373"/>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68580</xdr:rowOff>
    </xdr:from>
    <xdr:to xmlns:xdr="http://schemas.openxmlformats.org/drawingml/2006/spreadsheetDrawing">
      <xdr:col>24</xdr:col>
      <xdr:colOff>76200</xdr:colOff>
      <xdr:row>75</xdr:row>
      <xdr:rowOff>170180</xdr:rowOff>
    </xdr:to>
    <xdr:sp macro="" textlink="">
      <xdr:nvSpPr>
        <xdr:cNvPr id="377" name="楕円 376"/>
        <xdr:cNvSpPr/>
      </xdr:nvSpPr>
      <xdr:spPr>
        <a:xfrm>
          <a:off x="4775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85090</xdr:rowOff>
    </xdr:from>
    <xdr:ext cx="762000" cy="259080"/>
    <xdr:sp macro="" textlink="">
      <xdr:nvSpPr>
        <xdr:cNvPr id="378" name="公債費該当値テキスト"/>
        <xdr:cNvSpPr txBox="1"/>
      </xdr:nvSpPr>
      <xdr:spPr>
        <a:xfrm>
          <a:off x="4914900" y="12772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152400</xdr:rowOff>
    </xdr:from>
    <xdr:to xmlns:xdr="http://schemas.openxmlformats.org/drawingml/2006/spreadsheetDrawing">
      <xdr:col>20</xdr:col>
      <xdr:colOff>38100</xdr:colOff>
      <xdr:row>76</xdr:row>
      <xdr:rowOff>82550</xdr:rowOff>
    </xdr:to>
    <xdr:sp macro="" textlink="">
      <xdr:nvSpPr>
        <xdr:cNvPr id="379" name="楕円 378"/>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92710</xdr:rowOff>
    </xdr:from>
    <xdr:ext cx="735965" cy="259080"/>
    <xdr:sp macro="" textlink="">
      <xdr:nvSpPr>
        <xdr:cNvPr id="380" name="テキスト ボックス 379"/>
        <xdr:cNvSpPr txBox="1"/>
      </xdr:nvSpPr>
      <xdr:spPr>
        <a:xfrm>
          <a:off x="3606800" y="127800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64770</xdr:rowOff>
    </xdr:from>
    <xdr:to xmlns:xdr="http://schemas.openxmlformats.org/drawingml/2006/spreadsheetDrawing">
      <xdr:col>15</xdr:col>
      <xdr:colOff>149225</xdr:colOff>
      <xdr:row>76</xdr:row>
      <xdr:rowOff>166370</xdr:rowOff>
    </xdr:to>
    <xdr:sp macro="" textlink="">
      <xdr:nvSpPr>
        <xdr:cNvPr id="381" name="楕円 380"/>
        <xdr:cNvSpPr/>
      </xdr:nvSpPr>
      <xdr:spPr>
        <a:xfrm>
          <a:off x="3048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5080</xdr:rowOff>
    </xdr:from>
    <xdr:ext cx="762000" cy="259080"/>
    <xdr:sp macro="" textlink="">
      <xdr:nvSpPr>
        <xdr:cNvPr id="382" name="テキスト ボックス 381"/>
        <xdr:cNvSpPr txBox="1"/>
      </xdr:nvSpPr>
      <xdr:spPr>
        <a:xfrm>
          <a:off x="2717800" y="1286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121920</xdr:rowOff>
    </xdr:from>
    <xdr:to xmlns:xdr="http://schemas.openxmlformats.org/drawingml/2006/spreadsheetDrawing">
      <xdr:col>11</xdr:col>
      <xdr:colOff>60325</xdr:colOff>
      <xdr:row>77</xdr:row>
      <xdr:rowOff>52070</xdr:rowOff>
    </xdr:to>
    <xdr:sp macro="" textlink="">
      <xdr:nvSpPr>
        <xdr:cNvPr id="383" name="楕円 382"/>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36830</xdr:rowOff>
    </xdr:from>
    <xdr:ext cx="761365" cy="259080"/>
    <xdr:sp macro="" textlink="">
      <xdr:nvSpPr>
        <xdr:cNvPr id="384" name="テキスト ボックス 383"/>
        <xdr:cNvSpPr txBox="1"/>
      </xdr:nvSpPr>
      <xdr:spPr>
        <a:xfrm>
          <a:off x="1828800" y="13238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80010</xdr:rowOff>
    </xdr:from>
    <xdr:to xmlns:xdr="http://schemas.openxmlformats.org/drawingml/2006/spreadsheetDrawing">
      <xdr:col>6</xdr:col>
      <xdr:colOff>171450</xdr:colOff>
      <xdr:row>78</xdr:row>
      <xdr:rowOff>10160</xdr:rowOff>
    </xdr:to>
    <xdr:sp macro="" textlink="">
      <xdr:nvSpPr>
        <xdr:cNvPr id="385" name="楕円 384"/>
        <xdr:cNvSpPr/>
      </xdr:nvSpPr>
      <xdr:spPr>
        <a:xfrm>
          <a:off x="12700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166370</xdr:rowOff>
    </xdr:from>
    <xdr:ext cx="761365" cy="258445"/>
    <xdr:sp macro="" textlink="">
      <xdr:nvSpPr>
        <xdr:cNvPr id="386" name="テキスト ボックス 385"/>
        <xdr:cNvSpPr txBox="1"/>
      </xdr:nvSpPr>
      <xdr:spPr>
        <a:xfrm>
          <a:off x="939800" y="133680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費用対効果、コスト意識の徹底を引き続き図る。決算状況を把握し、削減目標を達成できるよう努めていく。</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398" name="テキスト ボックス 397"/>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0" name="テキスト ボックス 399"/>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1" name="直線コネクタ 400"/>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02" name="テキスト ボックス 401"/>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03" name="直線コネクタ 402"/>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04" name="テキスト ボックス 403"/>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05" name="直線コネクタ 404"/>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06" name="テキスト ボックス 405"/>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07" name="直線コネクタ 406"/>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08" name="テキスト ボックス 407"/>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09" name="直線コネクタ 40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0" name="テキスト ボックス 409"/>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65405</xdr:rowOff>
    </xdr:from>
    <xdr:to xmlns:xdr="http://schemas.openxmlformats.org/drawingml/2006/spreadsheetDrawing">
      <xdr:col>82</xdr:col>
      <xdr:colOff>107950</xdr:colOff>
      <xdr:row>80</xdr:row>
      <xdr:rowOff>120650</xdr:rowOff>
    </xdr:to>
    <xdr:cxnSp macro="">
      <xdr:nvCxnSpPr>
        <xdr:cNvPr id="412" name="直線コネクタ 411"/>
        <xdr:cNvCxnSpPr/>
      </xdr:nvCxnSpPr>
      <xdr:spPr>
        <a:xfrm flipV="1">
          <a:off x="16510000" y="12581255"/>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92075</xdr:rowOff>
    </xdr:from>
    <xdr:ext cx="762000" cy="259080"/>
    <xdr:sp macro="" textlink="">
      <xdr:nvSpPr>
        <xdr:cNvPr id="413" name="公債費以外最小値テキスト"/>
        <xdr:cNvSpPr txBox="1"/>
      </xdr:nvSpPr>
      <xdr:spPr>
        <a:xfrm>
          <a:off x="16598900" y="1380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120650</xdr:rowOff>
    </xdr:from>
    <xdr:to xmlns:xdr="http://schemas.openxmlformats.org/drawingml/2006/spreadsheetDrawing">
      <xdr:col>82</xdr:col>
      <xdr:colOff>196850</xdr:colOff>
      <xdr:row>80</xdr:row>
      <xdr:rowOff>120650</xdr:rowOff>
    </xdr:to>
    <xdr:cxnSp macro="">
      <xdr:nvCxnSpPr>
        <xdr:cNvPr id="414" name="直線コネクタ 413"/>
        <xdr:cNvCxnSpPr/>
      </xdr:nvCxnSpPr>
      <xdr:spPr>
        <a:xfrm>
          <a:off x="16421100" y="1383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151765</xdr:rowOff>
    </xdr:from>
    <xdr:ext cx="762000" cy="259080"/>
    <xdr:sp macro="" textlink="">
      <xdr:nvSpPr>
        <xdr:cNvPr id="415" name="公債費以外最大値テキスト"/>
        <xdr:cNvSpPr txBox="1"/>
      </xdr:nvSpPr>
      <xdr:spPr>
        <a:xfrm>
          <a:off x="16598900" y="1232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65405</xdr:rowOff>
    </xdr:from>
    <xdr:to xmlns:xdr="http://schemas.openxmlformats.org/drawingml/2006/spreadsheetDrawing">
      <xdr:col>82</xdr:col>
      <xdr:colOff>196850</xdr:colOff>
      <xdr:row>73</xdr:row>
      <xdr:rowOff>65405</xdr:rowOff>
    </xdr:to>
    <xdr:cxnSp macro="">
      <xdr:nvCxnSpPr>
        <xdr:cNvPr id="416" name="直線コネクタ 415"/>
        <xdr:cNvCxnSpPr/>
      </xdr:nvCxnSpPr>
      <xdr:spPr>
        <a:xfrm>
          <a:off x="16421100" y="1258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60960</xdr:rowOff>
    </xdr:from>
    <xdr:to xmlns:xdr="http://schemas.openxmlformats.org/drawingml/2006/spreadsheetDrawing">
      <xdr:col>82</xdr:col>
      <xdr:colOff>107950</xdr:colOff>
      <xdr:row>76</xdr:row>
      <xdr:rowOff>140970</xdr:rowOff>
    </xdr:to>
    <xdr:cxnSp macro="">
      <xdr:nvCxnSpPr>
        <xdr:cNvPr id="417" name="直線コネクタ 416"/>
        <xdr:cNvCxnSpPr/>
      </xdr:nvCxnSpPr>
      <xdr:spPr>
        <a:xfrm>
          <a:off x="15671800" y="1309116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93980</xdr:rowOff>
    </xdr:from>
    <xdr:ext cx="762000" cy="259080"/>
    <xdr:sp macro="" textlink="">
      <xdr:nvSpPr>
        <xdr:cNvPr id="418" name="公債費以外平均値テキスト"/>
        <xdr:cNvSpPr txBox="1"/>
      </xdr:nvSpPr>
      <xdr:spPr>
        <a:xfrm>
          <a:off x="16598900" y="13124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121920</xdr:rowOff>
    </xdr:from>
    <xdr:to xmlns:xdr="http://schemas.openxmlformats.org/drawingml/2006/spreadsheetDrawing">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109220</xdr:rowOff>
    </xdr:from>
    <xdr:to xmlns:xdr="http://schemas.openxmlformats.org/drawingml/2006/spreadsheetDrawing">
      <xdr:col>78</xdr:col>
      <xdr:colOff>69850</xdr:colOff>
      <xdr:row>76</xdr:row>
      <xdr:rowOff>60960</xdr:rowOff>
    </xdr:to>
    <xdr:cxnSp macro="">
      <xdr:nvCxnSpPr>
        <xdr:cNvPr id="420" name="直線コネクタ 419"/>
        <xdr:cNvCxnSpPr/>
      </xdr:nvCxnSpPr>
      <xdr:spPr>
        <a:xfrm>
          <a:off x="14782800" y="1296797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83185</xdr:rowOff>
    </xdr:from>
    <xdr:to xmlns:xdr="http://schemas.openxmlformats.org/drawingml/2006/spreadsheetDrawing">
      <xdr:col>78</xdr:col>
      <xdr:colOff>120650</xdr:colOff>
      <xdr:row>77</xdr:row>
      <xdr:rowOff>13335</xdr:rowOff>
    </xdr:to>
    <xdr:sp macro="" textlink="">
      <xdr:nvSpPr>
        <xdr:cNvPr id="421" name="フローチャート: 判断 420"/>
        <xdr:cNvSpPr/>
      </xdr:nvSpPr>
      <xdr:spPr>
        <a:xfrm>
          <a:off x="156210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169545</xdr:rowOff>
    </xdr:from>
    <xdr:ext cx="736600" cy="258445"/>
    <xdr:sp macro="" textlink="">
      <xdr:nvSpPr>
        <xdr:cNvPr id="422" name="テキスト ボックス 421"/>
        <xdr:cNvSpPr txBox="1"/>
      </xdr:nvSpPr>
      <xdr:spPr>
        <a:xfrm>
          <a:off x="15290800" y="131997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69850</xdr:rowOff>
    </xdr:from>
    <xdr:to xmlns:xdr="http://schemas.openxmlformats.org/drawingml/2006/spreadsheetDrawing">
      <xdr:col>73</xdr:col>
      <xdr:colOff>180975</xdr:colOff>
      <xdr:row>75</xdr:row>
      <xdr:rowOff>109220</xdr:rowOff>
    </xdr:to>
    <xdr:cxnSp macro="">
      <xdr:nvCxnSpPr>
        <xdr:cNvPr id="423" name="直線コネクタ 422"/>
        <xdr:cNvCxnSpPr/>
      </xdr:nvCxnSpPr>
      <xdr:spPr>
        <a:xfrm>
          <a:off x="13893800" y="129286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39370</xdr:rowOff>
    </xdr:from>
    <xdr:to xmlns:xdr="http://schemas.openxmlformats.org/drawingml/2006/spreadsheetDrawing">
      <xdr:col>74</xdr:col>
      <xdr:colOff>31750</xdr:colOff>
      <xdr:row>76</xdr:row>
      <xdr:rowOff>140970</xdr:rowOff>
    </xdr:to>
    <xdr:sp macro="" textlink="">
      <xdr:nvSpPr>
        <xdr:cNvPr id="424" name="フローチャート: 判断 423"/>
        <xdr:cNvSpPr/>
      </xdr:nvSpPr>
      <xdr:spPr>
        <a:xfrm>
          <a:off x="14732000" y="130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125730</xdr:rowOff>
    </xdr:from>
    <xdr:ext cx="762000" cy="259080"/>
    <xdr:sp macro="" textlink="">
      <xdr:nvSpPr>
        <xdr:cNvPr id="425" name="テキスト ボックス 424"/>
        <xdr:cNvSpPr txBox="1"/>
      </xdr:nvSpPr>
      <xdr:spPr>
        <a:xfrm>
          <a:off x="14401800" y="1315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69850</xdr:rowOff>
    </xdr:from>
    <xdr:to xmlns:xdr="http://schemas.openxmlformats.org/drawingml/2006/spreadsheetDrawing">
      <xdr:col>69</xdr:col>
      <xdr:colOff>92075</xdr:colOff>
      <xdr:row>75</xdr:row>
      <xdr:rowOff>158750</xdr:rowOff>
    </xdr:to>
    <xdr:cxnSp macro="">
      <xdr:nvCxnSpPr>
        <xdr:cNvPr id="426" name="直線コネクタ 425"/>
        <xdr:cNvCxnSpPr/>
      </xdr:nvCxnSpPr>
      <xdr:spPr>
        <a:xfrm flipV="1">
          <a:off x="13004800" y="129286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5080</xdr:rowOff>
    </xdr:from>
    <xdr:to xmlns:xdr="http://schemas.openxmlformats.org/drawingml/2006/spreadsheetDrawing">
      <xdr:col>69</xdr:col>
      <xdr:colOff>142875</xdr:colOff>
      <xdr:row>76</xdr:row>
      <xdr:rowOff>106680</xdr:rowOff>
    </xdr:to>
    <xdr:sp macro="" textlink="">
      <xdr:nvSpPr>
        <xdr:cNvPr id="427" name="フローチャート: 判断 426"/>
        <xdr:cNvSpPr/>
      </xdr:nvSpPr>
      <xdr:spPr>
        <a:xfrm>
          <a:off x="13843000" y="1303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91440</xdr:rowOff>
    </xdr:from>
    <xdr:ext cx="761365" cy="259080"/>
    <xdr:sp macro="" textlink="">
      <xdr:nvSpPr>
        <xdr:cNvPr id="428" name="テキスト ボックス 427"/>
        <xdr:cNvSpPr txBox="1"/>
      </xdr:nvSpPr>
      <xdr:spPr>
        <a:xfrm>
          <a:off x="13512800" y="13121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33020</xdr:rowOff>
    </xdr:from>
    <xdr:to xmlns:xdr="http://schemas.openxmlformats.org/drawingml/2006/spreadsheetDrawing">
      <xdr:col>65</xdr:col>
      <xdr:colOff>53975</xdr:colOff>
      <xdr:row>76</xdr:row>
      <xdr:rowOff>134620</xdr:rowOff>
    </xdr:to>
    <xdr:sp macro="" textlink="">
      <xdr:nvSpPr>
        <xdr:cNvPr id="429" name="フローチャート: 判断 428"/>
        <xdr:cNvSpPr/>
      </xdr:nvSpPr>
      <xdr:spPr>
        <a:xfrm>
          <a:off x="129540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119380</xdr:rowOff>
    </xdr:from>
    <xdr:ext cx="762000" cy="259080"/>
    <xdr:sp macro="" textlink="">
      <xdr:nvSpPr>
        <xdr:cNvPr id="430" name="テキスト ボックス 429"/>
        <xdr:cNvSpPr txBox="1"/>
      </xdr:nvSpPr>
      <xdr:spPr>
        <a:xfrm>
          <a:off x="12623800" y="1314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1" name="テキスト ボックス 43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2" name="テキスト ボックス 431"/>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3" name="テキスト ボックス 432"/>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4" name="テキスト ボックス 43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35" name="テキスト ボックス 434"/>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90170</xdr:rowOff>
    </xdr:from>
    <xdr:to xmlns:xdr="http://schemas.openxmlformats.org/drawingml/2006/spreadsheetDrawing">
      <xdr:col>82</xdr:col>
      <xdr:colOff>158750</xdr:colOff>
      <xdr:row>77</xdr:row>
      <xdr:rowOff>20320</xdr:rowOff>
    </xdr:to>
    <xdr:sp macro="" textlink="">
      <xdr:nvSpPr>
        <xdr:cNvPr id="436" name="楕円 435"/>
        <xdr:cNvSpPr/>
      </xdr:nvSpPr>
      <xdr:spPr>
        <a:xfrm>
          <a:off x="164592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106680</xdr:rowOff>
    </xdr:from>
    <xdr:ext cx="762000" cy="259080"/>
    <xdr:sp macro="" textlink="">
      <xdr:nvSpPr>
        <xdr:cNvPr id="437" name="公債費以外該当値テキスト"/>
        <xdr:cNvSpPr txBox="1"/>
      </xdr:nvSpPr>
      <xdr:spPr>
        <a:xfrm>
          <a:off x="16598900" y="12965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10160</xdr:rowOff>
    </xdr:from>
    <xdr:to xmlns:xdr="http://schemas.openxmlformats.org/drawingml/2006/spreadsheetDrawing">
      <xdr:col>78</xdr:col>
      <xdr:colOff>120650</xdr:colOff>
      <xdr:row>76</xdr:row>
      <xdr:rowOff>111760</xdr:rowOff>
    </xdr:to>
    <xdr:sp macro="" textlink="">
      <xdr:nvSpPr>
        <xdr:cNvPr id="438" name="楕円 437"/>
        <xdr:cNvSpPr/>
      </xdr:nvSpPr>
      <xdr:spPr>
        <a:xfrm>
          <a:off x="15621000" y="130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121920</xdr:rowOff>
    </xdr:from>
    <xdr:ext cx="736600" cy="258445"/>
    <xdr:sp macro="" textlink="">
      <xdr:nvSpPr>
        <xdr:cNvPr id="439" name="テキスト ボックス 438"/>
        <xdr:cNvSpPr txBox="1"/>
      </xdr:nvSpPr>
      <xdr:spPr>
        <a:xfrm>
          <a:off x="15290800" y="128092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57785</xdr:rowOff>
    </xdr:from>
    <xdr:to xmlns:xdr="http://schemas.openxmlformats.org/drawingml/2006/spreadsheetDrawing">
      <xdr:col>74</xdr:col>
      <xdr:colOff>31750</xdr:colOff>
      <xdr:row>75</xdr:row>
      <xdr:rowOff>159385</xdr:rowOff>
    </xdr:to>
    <xdr:sp macro="" textlink="">
      <xdr:nvSpPr>
        <xdr:cNvPr id="440" name="楕円 439"/>
        <xdr:cNvSpPr/>
      </xdr:nvSpPr>
      <xdr:spPr>
        <a:xfrm>
          <a:off x="14732000" y="129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169545</xdr:rowOff>
    </xdr:from>
    <xdr:ext cx="762000" cy="258445"/>
    <xdr:sp macro="" textlink="">
      <xdr:nvSpPr>
        <xdr:cNvPr id="441" name="テキスト ボックス 440"/>
        <xdr:cNvSpPr txBox="1"/>
      </xdr:nvSpPr>
      <xdr:spPr>
        <a:xfrm>
          <a:off x="14401800" y="12685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19050</xdr:rowOff>
    </xdr:from>
    <xdr:to xmlns:xdr="http://schemas.openxmlformats.org/drawingml/2006/spreadsheetDrawing">
      <xdr:col>69</xdr:col>
      <xdr:colOff>142875</xdr:colOff>
      <xdr:row>75</xdr:row>
      <xdr:rowOff>120650</xdr:rowOff>
    </xdr:to>
    <xdr:sp macro="" textlink="">
      <xdr:nvSpPr>
        <xdr:cNvPr id="442" name="楕円 441"/>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130810</xdr:rowOff>
    </xdr:from>
    <xdr:ext cx="761365" cy="259080"/>
    <xdr:sp macro="" textlink="">
      <xdr:nvSpPr>
        <xdr:cNvPr id="443" name="テキスト ボックス 442"/>
        <xdr:cNvSpPr txBox="1"/>
      </xdr:nvSpPr>
      <xdr:spPr>
        <a:xfrm>
          <a:off x="13512800" y="1264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107950</xdr:rowOff>
    </xdr:from>
    <xdr:to xmlns:xdr="http://schemas.openxmlformats.org/drawingml/2006/spreadsheetDrawing">
      <xdr:col>65</xdr:col>
      <xdr:colOff>53975</xdr:colOff>
      <xdr:row>76</xdr:row>
      <xdr:rowOff>38100</xdr:rowOff>
    </xdr:to>
    <xdr:sp macro="" textlink="">
      <xdr:nvSpPr>
        <xdr:cNvPr id="444" name="楕円 443"/>
        <xdr:cNvSpPr/>
      </xdr:nvSpPr>
      <xdr:spPr>
        <a:xfrm>
          <a:off x="12954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48260</xdr:rowOff>
    </xdr:from>
    <xdr:ext cx="762000" cy="259080"/>
    <xdr:sp macro="" textlink="">
      <xdr:nvSpPr>
        <xdr:cNvPr id="445" name="テキスト ボックス 444"/>
        <xdr:cNvSpPr txBox="1"/>
      </xdr:nvSpPr>
      <xdr:spPr>
        <a:xfrm>
          <a:off x="12623800" y="1273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徳島県佐那河内村</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2" name="テキスト ボックス 31"/>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6" name="テキスト ボックス 35"/>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2" name="テキスト ボックス 41"/>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106680</xdr:rowOff>
    </xdr:from>
    <xdr:to xmlns:xdr="http://schemas.openxmlformats.org/drawingml/2006/spreadsheetDrawing">
      <xdr:col>29</xdr:col>
      <xdr:colOff>127000</xdr:colOff>
      <xdr:row>19</xdr:row>
      <xdr:rowOff>60960</xdr:rowOff>
    </xdr:to>
    <xdr:cxnSp macro="">
      <xdr:nvCxnSpPr>
        <xdr:cNvPr id="44" name="直線コネクタ 43"/>
        <xdr:cNvCxnSpPr/>
      </xdr:nvCxnSpPr>
      <xdr:spPr>
        <a:xfrm flipV="1">
          <a:off x="5651500" y="2211705"/>
          <a:ext cx="0" cy="11544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33020</xdr:rowOff>
    </xdr:from>
    <xdr:ext cx="761365" cy="259080"/>
    <xdr:sp macro="" textlink="">
      <xdr:nvSpPr>
        <xdr:cNvPr id="45" name="人口1人当たり決算額の推移最小値テキスト130"/>
        <xdr:cNvSpPr txBox="1"/>
      </xdr:nvSpPr>
      <xdr:spPr>
        <a:xfrm>
          <a:off x="5740400" y="33381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99,673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60960</xdr:rowOff>
    </xdr:from>
    <xdr:to xmlns:xdr="http://schemas.openxmlformats.org/drawingml/2006/spreadsheetDrawing">
      <xdr:col>30</xdr:col>
      <xdr:colOff>25400</xdr:colOff>
      <xdr:row>19</xdr:row>
      <xdr:rowOff>60960</xdr:rowOff>
    </xdr:to>
    <xdr:cxnSp macro="">
      <xdr:nvCxnSpPr>
        <xdr:cNvPr id="46" name="直線コネクタ 45"/>
        <xdr:cNvCxnSpPr/>
      </xdr:nvCxnSpPr>
      <xdr:spPr>
        <a:xfrm>
          <a:off x="5562600" y="3366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21590</xdr:rowOff>
    </xdr:from>
    <xdr:ext cx="761365" cy="259080"/>
    <xdr:sp macro="" textlink="">
      <xdr:nvSpPr>
        <xdr:cNvPr id="47" name="人口1人当たり決算額の推移最大値テキスト130"/>
        <xdr:cNvSpPr txBox="1"/>
      </xdr:nvSpPr>
      <xdr:spPr>
        <a:xfrm>
          <a:off x="5740400" y="19551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705,685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106680</xdr:rowOff>
    </xdr:from>
    <xdr:to xmlns:xdr="http://schemas.openxmlformats.org/drawingml/2006/spreadsheetDrawing">
      <xdr:col>30</xdr:col>
      <xdr:colOff>25400</xdr:colOff>
      <xdr:row>12</xdr:row>
      <xdr:rowOff>106680</xdr:rowOff>
    </xdr:to>
    <xdr:cxnSp macro="">
      <xdr:nvCxnSpPr>
        <xdr:cNvPr id="48" name="直線コネクタ 47"/>
        <xdr:cNvCxnSpPr/>
      </xdr:nvCxnSpPr>
      <xdr:spPr>
        <a:xfrm>
          <a:off x="5562600" y="22117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6985</xdr:rowOff>
    </xdr:from>
    <xdr:to xmlns:xdr="http://schemas.openxmlformats.org/drawingml/2006/spreadsheetDrawing">
      <xdr:col>29</xdr:col>
      <xdr:colOff>127000</xdr:colOff>
      <xdr:row>18</xdr:row>
      <xdr:rowOff>25400</xdr:rowOff>
    </xdr:to>
    <xdr:cxnSp macro="">
      <xdr:nvCxnSpPr>
        <xdr:cNvPr id="49" name="直線コネクタ 48"/>
        <xdr:cNvCxnSpPr/>
      </xdr:nvCxnSpPr>
      <xdr:spPr>
        <a:xfrm flipV="1">
          <a:off x="5003800" y="3140710"/>
          <a:ext cx="6477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96520</xdr:rowOff>
    </xdr:from>
    <xdr:ext cx="761365" cy="259080"/>
    <xdr:sp macro="" textlink="">
      <xdr:nvSpPr>
        <xdr:cNvPr id="50" name="人口1人当たり決算額の推移平均値テキスト130"/>
        <xdr:cNvSpPr txBox="1"/>
      </xdr:nvSpPr>
      <xdr:spPr>
        <a:xfrm>
          <a:off x="5740400" y="28873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80010</xdr:rowOff>
    </xdr:from>
    <xdr:to xmlns:xdr="http://schemas.openxmlformats.org/drawingml/2006/spreadsheetDrawing">
      <xdr:col>29</xdr:col>
      <xdr:colOff>177800</xdr:colOff>
      <xdr:row>18</xdr:row>
      <xdr:rowOff>10160</xdr:rowOff>
    </xdr:to>
    <xdr:sp macro="" textlink="">
      <xdr:nvSpPr>
        <xdr:cNvPr id="51" name="フローチャート: 判断 50"/>
        <xdr:cNvSpPr/>
      </xdr:nvSpPr>
      <xdr:spPr>
        <a:xfrm>
          <a:off x="56007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25400</xdr:rowOff>
    </xdr:from>
    <xdr:to xmlns:xdr="http://schemas.openxmlformats.org/drawingml/2006/spreadsheetDrawing">
      <xdr:col>26</xdr:col>
      <xdr:colOff>50800</xdr:colOff>
      <xdr:row>18</xdr:row>
      <xdr:rowOff>66675</xdr:rowOff>
    </xdr:to>
    <xdr:cxnSp macro="">
      <xdr:nvCxnSpPr>
        <xdr:cNvPr id="52" name="直線コネクタ 51"/>
        <xdr:cNvCxnSpPr/>
      </xdr:nvCxnSpPr>
      <xdr:spPr>
        <a:xfrm flipV="1">
          <a:off x="4305300" y="3159125"/>
          <a:ext cx="698500"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84455</xdr:rowOff>
    </xdr:from>
    <xdr:to xmlns:xdr="http://schemas.openxmlformats.org/drawingml/2006/spreadsheetDrawing">
      <xdr:col>26</xdr:col>
      <xdr:colOff>101600</xdr:colOff>
      <xdr:row>18</xdr:row>
      <xdr:rowOff>14605</xdr:rowOff>
    </xdr:to>
    <xdr:sp macro="" textlink="">
      <xdr:nvSpPr>
        <xdr:cNvPr id="53" name="フローチャート: 判断 52"/>
        <xdr:cNvSpPr/>
      </xdr:nvSpPr>
      <xdr:spPr>
        <a:xfrm>
          <a:off x="49530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24765</xdr:rowOff>
    </xdr:from>
    <xdr:ext cx="736600" cy="259080"/>
    <xdr:sp macro="" textlink="">
      <xdr:nvSpPr>
        <xdr:cNvPr id="54" name="テキスト ボックス 53"/>
        <xdr:cNvSpPr txBox="1"/>
      </xdr:nvSpPr>
      <xdr:spPr>
        <a:xfrm>
          <a:off x="4622800" y="2815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59690</xdr:rowOff>
    </xdr:from>
    <xdr:to xmlns:xdr="http://schemas.openxmlformats.org/drawingml/2006/spreadsheetDrawing">
      <xdr:col>22</xdr:col>
      <xdr:colOff>114300</xdr:colOff>
      <xdr:row>18</xdr:row>
      <xdr:rowOff>66675</xdr:rowOff>
    </xdr:to>
    <xdr:cxnSp macro="">
      <xdr:nvCxnSpPr>
        <xdr:cNvPr id="55" name="直線コネクタ 54"/>
        <xdr:cNvCxnSpPr/>
      </xdr:nvCxnSpPr>
      <xdr:spPr>
        <a:xfrm>
          <a:off x="3606800" y="319341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88900</xdr:rowOff>
    </xdr:from>
    <xdr:to xmlns:xdr="http://schemas.openxmlformats.org/drawingml/2006/spreadsheetDrawing">
      <xdr:col>22</xdr:col>
      <xdr:colOff>165100</xdr:colOff>
      <xdr:row>18</xdr:row>
      <xdr:rowOff>19050</xdr:rowOff>
    </xdr:to>
    <xdr:sp macro="" textlink="">
      <xdr:nvSpPr>
        <xdr:cNvPr id="56" name="フローチャート: 判断 55"/>
        <xdr:cNvSpPr/>
      </xdr:nvSpPr>
      <xdr:spPr>
        <a:xfrm>
          <a:off x="42545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29210</xdr:rowOff>
    </xdr:from>
    <xdr:ext cx="762000" cy="258445"/>
    <xdr:sp macro="" textlink="">
      <xdr:nvSpPr>
        <xdr:cNvPr id="57" name="テキスト ボックス 56"/>
        <xdr:cNvSpPr txBox="1"/>
      </xdr:nvSpPr>
      <xdr:spPr>
        <a:xfrm>
          <a:off x="3924300" y="2820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59690</xdr:rowOff>
    </xdr:from>
    <xdr:to xmlns:xdr="http://schemas.openxmlformats.org/drawingml/2006/spreadsheetDrawing">
      <xdr:col>18</xdr:col>
      <xdr:colOff>177800</xdr:colOff>
      <xdr:row>18</xdr:row>
      <xdr:rowOff>80010</xdr:rowOff>
    </xdr:to>
    <xdr:cxnSp macro="">
      <xdr:nvCxnSpPr>
        <xdr:cNvPr id="58" name="直線コネクタ 57"/>
        <xdr:cNvCxnSpPr/>
      </xdr:nvCxnSpPr>
      <xdr:spPr>
        <a:xfrm flipV="1">
          <a:off x="2908300" y="3193415"/>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99060</xdr:rowOff>
    </xdr:from>
    <xdr:to xmlns:xdr="http://schemas.openxmlformats.org/drawingml/2006/spreadsheetDrawing">
      <xdr:col>19</xdr:col>
      <xdr:colOff>38100</xdr:colOff>
      <xdr:row>18</xdr:row>
      <xdr:rowOff>29210</xdr:rowOff>
    </xdr:to>
    <xdr:sp macro="" textlink="">
      <xdr:nvSpPr>
        <xdr:cNvPr id="59" name="フローチャート: 判断 58"/>
        <xdr:cNvSpPr/>
      </xdr:nvSpPr>
      <xdr:spPr>
        <a:xfrm>
          <a:off x="3556000" y="30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39370</xdr:rowOff>
    </xdr:from>
    <xdr:ext cx="762000" cy="259080"/>
    <xdr:sp macro="" textlink="">
      <xdr:nvSpPr>
        <xdr:cNvPr id="60" name="テキスト ボックス 59"/>
        <xdr:cNvSpPr txBox="1"/>
      </xdr:nvSpPr>
      <xdr:spPr>
        <a:xfrm>
          <a:off x="3225800" y="2830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100965</xdr:rowOff>
    </xdr:from>
    <xdr:to xmlns:xdr="http://schemas.openxmlformats.org/drawingml/2006/spreadsheetDrawing">
      <xdr:col>15</xdr:col>
      <xdr:colOff>101600</xdr:colOff>
      <xdr:row>18</xdr:row>
      <xdr:rowOff>31115</xdr:rowOff>
    </xdr:to>
    <xdr:sp macro="" textlink="">
      <xdr:nvSpPr>
        <xdr:cNvPr id="61" name="フローチャート: 判断 60"/>
        <xdr:cNvSpPr/>
      </xdr:nvSpPr>
      <xdr:spPr>
        <a:xfrm>
          <a:off x="2857500" y="3063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41275</xdr:rowOff>
    </xdr:from>
    <xdr:ext cx="762000" cy="258445"/>
    <xdr:sp macro="" textlink="">
      <xdr:nvSpPr>
        <xdr:cNvPr id="62" name="テキスト ボックス 61"/>
        <xdr:cNvSpPr txBox="1"/>
      </xdr:nvSpPr>
      <xdr:spPr>
        <a:xfrm>
          <a:off x="2527300" y="2832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231,994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3" name="テキスト ボックス 62"/>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127635</xdr:rowOff>
    </xdr:from>
    <xdr:to xmlns:xdr="http://schemas.openxmlformats.org/drawingml/2006/spreadsheetDrawing">
      <xdr:col>29</xdr:col>
      <xdr:colOff>177800</xdr:colOff>
      <xdr:row>18</xdr:row>
      <xdr:rowOff>57785</xdr:rowOff>
    </xdr:to>
    <xdr:sp macro="" textlink="">
      <xdr:nvSpPr>
        <xdr:cNvPr id="68" name="楕円 67"/>
        <xdr:cNvSpPr/>
      </xdr:nvSpPr>
      <xdr:spPr>
        <a:xfrm>
          <a:off x="5600700" y="308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99695</xdr:rowOff>
    </xdr:from>
    <xdr:ext cx="761365" cy="258445"/>
    <xdr:sp macro="" textlink="">
      <xdr:nvSpPr>
        <xdr:cNvPr id="69" name="人口1人当たり決算額の推移該当値テキスト130"/>
        <xdr:cNvSpPr txBox="1"/>
      </xdr:nvSpPr>
      <xdr:spPr>
        <a:xfrm>
          <a:off x="5740400" y="3061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218,159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146050</xdr:rowOff>
    </xdr:from>
    <xdr:to xmlns:xdr="http://schemas.openxmlformats.org/drawingml/2006/spreadsheetDrawing">
      <xdr:col>26</xdr:col>
      <xdr:colOff>101600</xdr:colOff>
      <xdr:row>18</xdr:row>
      <xdr:rowOff>76200</xdr:rowOff>
    </xdr:to>
    <xdr:sp macro="" textlink="">
      <xdr:nvSpPr>
        <xdr:cNvPr id="70" name="楕円 69"/>
        <xdr:cNvSpPr/>
      </xdr:nvSpPr>
      <xdr:spPr>
        <a:xfrm>
          <a:off x="4953000" y="310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60960</xdr:rowOff>
    </xdr:from>
    <xdr:ext cx="736600" cy="259080"/>
    <xdr:sp macro="" textlink="">
      <xdr:nvSpPr>
        <xdr:cNvPr id="71" name="テキスト ボックス 70"/>
        <xdr:cNvSpPr txBox="1"/>
      </xdr:nvSpPr>
      <xdr:spPr>
        <a:xfrm>
          <a:off x="4622800" y="3194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15875</xdr:rowOff>
    </xdr:from>
    <xdr:to xmlns:xdr="http://schemas.openxmlformats.org/drawingml/2006/spreadsheetDrawing">
      <xdr:col>22</xdr:col>
      <xdr:colOff>165100</xdr:colOff>
      <xdr:row>18</xdr:row>
      <xdr:rowOff>117475</xdr:rowOff>
    </xdr:to>
    <xdr:sp macro="" textlink="">
      <xdr:nvSpPr>
        <xdr:cNvPr id="72" name="楕円 71"/>
        <xdr:cNvSpPr/>
      </xdr:nvSpPr>
      <xdr:spPr>
        <a:xfrm>
          <a:off x="4254500" y="314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102235</xdr:rowOff>
    </xdr:from>
    <xdr:ext cx="762000" cy="258445"/>
    <xdr:sp macro="" textlink="">
      <xdr:nvSpPr>
        <xdr:cNvPr id="73" name="テキスト ボックス 72"/>
        <xdr:cNvSpPr txBox="1"/>
      </xdr:nvSpPr>
      <xdr:spPr>
        <a:xfrm>
          <a:off x="3924300" y="323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8890</xdr:rowOff>
    </xdr:from>
    <xdr:to xmlns:xdr="http://schemas.openxmlformats.org/drawingml/2006/spreadsheetDrawing">
      <xdr:col>19</xdr:col>
      <xdr:colOff>38100</xdr:colOff>
      <xdr:row>18</xdr:row>
      <xdr:rowOff>110490</xdr:rowOff>
    </xdr:to>
    <xdr:sp macro="" textlink="">
      <xdr:nvSpPr>
        <xdr:cNvPr id="74" name="楕円 73"/>
        <xdr:cNvSpPr/>
      </xdr:nvSpPr>
      <xdr:spPr>
        <a:xfrm>
          <a:off x="3556000" y="314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95250</xdr:rowOff>
    </xdr:from>
    <xdr:ext cx="762000" cy="259080"/>
    <xdr:sp macro="" textlink="">
      <xdr:nvSpPr>
        <xdr:cNvPr id="75" name="テキスト ボックス 74"/>
        <xdr:cNvSpPr txBox="1"/>
      </xdr:nvSpPr>
      <xdr:spPr>
        <a:xfrm>
          <a:off x="3225800" y="3228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29210</xdr:rowOff>
    </xdr:from>
    <xdr:to xmlns:xdr="http://schemas.openxmlformats.org/drawingml/2006/spreadsheetDrawing">
      <xdr:col>15</xdr:col>
      <xdr:colOff>101600</xdr:colOff>
      <xdr:row>18</xdr:row>
      <xdr:rowOff>130810</xdr:rowOff>
    </xdr:to>
    <xdr:sp macro="" textlink="">
      <xdr:nvSpPr>
        <xdr:cNvPr id="76" name="楕円 75"/>
        <xdr:cNvSpPr/>
      </xdr:nvSpPr>
      <xdr:spPr>
        <a:xfrm>
          <a:off x="2857500" y="316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115570</xdr:rowOff>
    </xdr:from>
    <xdr:ext cx="762000" cy="259080"/>
    <xdr:sp macro="" textlink="">
      <xdr:nvSpPr>
        <xdr:cNvPr id="77" name="テキスト ボックス 76"/>
        <xdr:cNvSpPr txBox="1"/>
      </xdr:nvSpPr>
      <xdr:spPr>
        <a:xfrm>
          <a:off x="2527300" y="3249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5" name="テキスト ボックス 94"/>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7" name="テキスト ボックス 96"/>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99" name="テキスト ボックス 98"/>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1" name="テキスト ボックス 100"/>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278130</xdr:rowOff>
    </xdr:from>
    <xdr:to xmlns:xdr="http://schemas.openxmlformats.org/drawingml/2006/spreadsheetDrawing">
      <xdr:col>29</xdr:col>
      <xdr:colOff>127000</xdr:colOff>
      <xdr:row>37</xdr:row>
      <xdr:rowOff>71120</xdr:rowOff>
    </xdr:to>
    <xdr:cxnSp macro="">
      <xdr:nvCxnSpPr>
        <xdr:cNvPr id="103" name="直線コネクタ 102"/>
        <xdr:cNvCxnSpPr/>
      </xdr:nvCxnSpPr>
      <xdr:spPr>
        <a:xfrm flipV="1">
          <a:off x="5651500" y="6202680"/>
          <a:ext cx="0" cy="9931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44450</xdr:rowOff>
    </xdr:from>
    <xdr:ext cx="761365" cy="257810"/>
    <xdr:sp macro="" textlink="">
      <xdr:nvSpPr>
        <xdr:cNvPr id="104" name="人口1人当たり決算額の推移最小値テキスト445"/>
        <xdr:cNvSpPr txBox="1"/>
      </xdr:nvSpPr>
      <xdr:spPr>
        <a:xfrm>
          <a:off x="5740400" y="71691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71120</xdr:rowOff>
    </xdr:from>
    <xdr:to xmlns:xdr="http://schemas.openxmlformats.org/drawingml/2006/spreadsheetDrawing">
      <xdr:col>30</xdr:col>
      <xdr:colOff>25400</xdr:colOff>
      <xdr:row>37</xdr:row>
      <xdr:rowOff>71120</xdr:rowOff>
    </xdr:to>
    <xdr:cxnSp macro="">
      <xdr:nvCxnSpPr>
        <xdr:cNvPr id="105" name="直線コネクタ 104"/>
        <xdr:cNvCxnSpPr/>
      </xdr:nvCxnSpPr>
      <xdr:spPr>
        <a:xfrm>
          <a:off x="5562600" y="71958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21590</xdr:rowOff>
    </xdr:from>
    <xdr:ext cx="761365" cy="257810"/>
    <xdr:sp macro="" textlink="">
      <xdr:nvSpPr>
        <xdr:cNvPr id="106" name="人口1人当たり決算額の推移最大値テキスト445"/>
        <xdr:cNvSpPr txBox="1"/>
      </xdr:nvSpPr>
      <xdr:spPr>
        <a:xfrm>
          <a:off x="5740400" y="59461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179,478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278130</xdr:rowOff>
    </xdr:from>
    <xdr:to xmlns:xdr="http://schemas.openxmlformats.org/drawingml/2006/spreadsheetDrawing">
      <xdr:col>30</xdr:col>
      <xdr:colOff>25400</xdr:colOff>
      <xdr:row>33</xdr:row>
      <xdr:rowOff>278130</xdr:rowOff>
    </xdr:to>
    <xdr:cxnSp macro="">
      <xdr:nvCxnSpPr>
        <xdr:cNvPr id="107" name="直線コネクタ 106"/>
        <xdr:cNvCxnSpPr/>
      </xdr:nvCxnSpPr>
      <xdr:spPr>
        <a:xfrm>
          <a:off x="5562600" y="6202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73660</xdr:rowOff>
    </xdr:from>
    <xdr:to xmlns:xdr="http://schemas.openxmlformats.org/drawingml/2006/spreadsheetDrawing">
      <xdr:col>29</xdr:col>
      <xdr:colOff>127000</xdr:colOff>
      <xdr:row>36</xdr:row>
      <xdr:rowOff>114935</xdr:rowOff>
    </xdr:to>
    <xdr:cxnSp macro="">
      <xdr:nvCxnSpPr>
        <xdr:cNvPr id="108" name="直線コネクタ 107"/>
        <xdr:cNvCxnSpPr/>
      </xdr:nvCxnSpPr>
      <xdr:spPr>
        <a:xfrm flipV="1">
          <a:off x="5003800" y="7026910"/>
          <a:ext cx="647700"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10795</xdr:rowOff>
    </xdr:from>
    <xdr:ext cx="761365" cy="258445"/>
    <xdr:sp macro="" textlink="">
      <xdr:nvSpPr>
        <xdr:cNvPr id="109" name="人口1人当たり決算額の推移平均値テキスト445"/>
        <xdr:cNvSpPr txBox="1"/>
      </xdr:nvSpPr>
      <xdr:spPr>
        <a:xfrm>
          <a:off x="5740400" y="66211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165100</xdr:rowOff>
    </xdr:from>
    <xdr:to xmlns:xdr="http://schemas.openxmlformats.org/drawingml/2006/spreadsheetDrawing">
      <xdr:col>29</xdr:col>
      <xdr:colOff>177800</xdr:colOff>
      <xdr:row>35</xdr:row>
      <xdr:rowOff>267335</xdr:rowOff>
    </xdr:to>
    <xdr:sp macro="" textlink="">
      <xdr:nvSpPr>
        <xdr:cNvPr id="110" name="フローチャート: 判断 109"/>
        <xdr:cNvSpPr/>
      </xdr:nvSpPr>
      <xdr:spPr>
        <a:xfrm>
          <a:off x="5600700" y="67754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18415</xdr:rowOff>
    </xdr:from>
    <xdr:to xmlns:xdr="http://schemas.openxmlformats.org/drawingml/2006/spreadsheetDrawing">
      <xdr:col>26</xdr:col>
      <xdr:colOff>50800</xdr:colOff>
      <xdr:row>36</xdr:row>
      <xdr:rowOff>114935</xdr:rowOff>
    </xdr:to>
    <xdr:cxnSp macro="">
      <xdr:nvCxnSpPr>
        <xdr:cNvPr id="111" name="直線コネクタ 110"/>
        <xdr:cNvCxnSpPr/>
      </xdr:nvCxnSpPr>
      <xdr:spPr>
        <a:xfrm>
          <a:off x="4305300" y="6971665"/>
          <a:ext cx="698500" cy="965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162560</xdr:rowOff>
    </xdr:from>
    <xdr:to xmlns:xdr="http://schemas.openxmlformats.org/drawingml/2006/spreadsheetDrawing">
      <xdr:col>26</xdr:col>
      <xdr:colOff>101600</xdr:colOff>
      <xdr:row>35</xdr:row>
      <xdr:rowOff>264795</xdr:rowOff>
    </xdr:to>
    <xdr:sp macro="" textlink="">
      <xdr:nvSpPr>
        <xdr:cNvPr id="112" name="フローチャート: 判断 111"/>
        <xdr:cNvSpPr/>
      </xdr:nvSpPr>
      <xdr:spPr>
        <a:xfrm>
          <a:off x="4953000"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274320</xdr:rowOff>
    </xdr:from>
    <xdr:ext cx="736600" cy="259715"/>
    <xdr:sp macro="" textlink="">
      <xdr:nvSpPr>
        <xdr:cNvPr id="113" name="テキスト ボックス 112"/>
        <xdr:cNvSpPr txBox="1"/>
      </xdr:nvSpPr>
      <xdr:spPr>
        <a:xfrm>
          <a:off x="4622800" y="654177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335915</xdr:rowOff>
    </xdr:from>
    <xdr:to xmlns:xdr="http://schemas.openxmlformats.org/drawingml/2006/spreadsheetDrawing">
      <xdr:col>22</xdr:col>
      <xdr:colOff>114300</xdr:colOff>
      <xdr:row>36</xdr:row>
      <xdr:rowOff>18415</xdr:rowOff>
    </xdr:to>
    <xdr:cxnSp macro="">
      <xdr:nvCxnSpPr>
        <xdr:cNvPr id="114" name="直線コネクタ 113"/>
        <xdr:cNvCxnSpPr/>
      </xdr:nvCxnSpPr>
      <xdr:spPr>
        <a:xfrm>
          <a:off x="3606800" y="6946265"/>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167005</xdr:rowOff>
    </xdr:from>
    <xdr:to xmlns:xdr="http://schemas.openxmlformats.org/drawingml/2006/spreadsheetDrawing">
      <xdr:col>22</xdr:col>
      <xdr:colOff>165100</xdr:colOff>
      <xdr:row>35</xdr:row>
      <xdr:rowOff>267335</xdr:rowOff>
    </xdr:to>
    <xdr:sp macro="" textlink="">
      <xdr:nvSpPr>
        <xdr:cNvPr id="115" name="フローチャート: 判断 114"/>
        <xdr:cNvSpPr/>
      </xdr:nvSpPr>
      <xdr:spPr>
        <a:xfrm>
          <a:off x="4254500" y="67773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278130</xdr:rowOff>
    </xdr:from>
    <xdr:ext cx="762000" cy="259715"/>
    <xdr:sp macro="" textlink="">
      <xdr:nvSpPr>
        <xdr:cNvPr id="116" name="テキスト ボックス 115"/>
        <xdr:cNvSpPr txBox="1"/>
      </xdr:nvSpPr>
      <xdr:spPr>
        <a:xfrm>
          <a:off x="3924300" y="65455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251460</xdr:rowOff>
    </xdr:from>
    <xdr:to xmlns:xdr="http://schemas.openxmlformats.org/drawingml/2006/spreadsheetDrawing">
      <xdr:col>18</xdr:col>
      <xdr:colOff>177800</xdr:colOff>
      <xdr:row>35</xdr:row>
      <xdr:rowOff>335915</xdr:rowOff>
    </xdr:to>
    <xdr:cxnSp macro="">
      <xdr:nvCxnSpPr>
        <xdr:cNvPr id="117" name="直線コネクタ 116"/>
        <xdr:cNvCxnSpPr/>
      </xdr:nvCxnSpPr>
      <xdr:spPr>
        <a:xfrm>
          <a:off x="2908300" y="6861810"/>
          <a:ext cx="698500" cy="844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168275</xdr:rowOff>
    </xdr:from>
    <xdr:to xmlns:xdr="http://schemas.openxmlformats.org/drawingml/2006/spreadsheetDrawing">
      <xdr:col>19</xdr:col>
      <xdr:colOff>38100</xdr:colOff>
      <xdr:row>35</xdr:row>
      <xdr:rowOff>270510</xdr:rowOff>
    </xdr:to>
    <xdr:sp macro="" textlink="">
      <xdr:nvSpPr>
        <xdr:cNvPr id="118" name="フローチャート: 判断 117"/>
        <xdr:cNvSpPr/>
      </xdr:nvSpPr>
      <xdr:spPr>
        <a:xfrm>
          <a:off x="3556000" y="67786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279400</xdr:rowOff>
    </xdr:from>
    <xdr:ext cx="762000" cy="258445"/>
    <xdr:sp macro="" textlink="">
      <xdr:nvSpPr>
        <xdr:cNvPr id="119" name="テキスト ボックス 118"/>
        <xdr:cNvSpPr txBox="1"/>
      </xdr:nvSpPr>
      <xdr:spPr>
        <a:xfrm>
          <a:off x="3225800" y="6546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153035</xdr:rowOff>
    </xdr:from>
    <xdr:to xmlns:xdr="http://schemas.openxmlformats.org/drawingml/2006/spreadsheetDrawing">
      <xdr:col>15</xdr:col>
      <xdr:colOff>101600</xdr:colOff>
      <xdr:row>35</xdr:row>
      <xdr:rowOff>255270</xdr:rowOff>
    </xdr:to>
    <xdr:sp macro="" textlink="">
      <xdr:nvSpPr>
        <xdr:cNvPr id="120" name="フローチャート: 判断 119"/>
        <xdr:cNvSpPr/>
      </xdr:nvSpPr>
      <xdr:spPr>
        <a:xfrm>
          <a:off x="2857500" y="67633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264795</xdr:rowOff>
    </xdr:from>
    <xdr:ext cx="762000" cy="259715"/>
    <xdr:sp macro="" textlink="">
      <xdr:nvSpPr>
        <xdr:cNvPr id="121" name="テキスト ボックス 120"/>
        <xdr:cNvSpPr txBox="1"/>
      </xdr:nvSpPr>
      <xdr:spPr>
        <a:xfrm>
          <a:off x="2527300" y="65322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2" name="テキスト ボックス 121"/>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22860</xdr:rowOff>
    </xdr:from>
    <xdr:to xmlns:xdr="http://schemas.openxmlformats.org/drawingml/2006/spreadsheetDrawing">
      <xdr:col>29</xdr:col>
      <xdr:colOff>177800</xdr:colOff>
      <xdr:row>36</xdr:row>
      <xdr:rowOff>124460</xdr:rowOff>
    </xdr:to>
    <xdr:sp macro="" textlink="">
      <xdr:nvSpPr>
        <xdr:cNvPr id="127" name="楕円 126"/>
        <xdr:cNvSpPr/>
      </xdr:nvSpPr>
      <xdr:spPr>
        <a:xfrm>
          <a:off x="5600700" y="697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339090</xdr:rowOff>
    </xdr:from>
    <xdr:ext cx="761365" cy="258445"/>
    <xdr:sp macro="" textlink="">
      <xdr:nvSpPr>
        <xdr:cNvPr id="128" name="人口1人当たり決算額の推移該当値テキスト445"/>
        <xdr:cNvSpPr txBox="1"/>
      </xdr:nvSpPr>
      <xdr:spPr>
        <a:xfrm>
          <a:off x="5740400" y="6949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64135</xdr:rowOff>
    </xdr:from>
    <xdr:to xmlns:xdr="http://schemas.openxmlformats.org/drawingml/2006/spreadsheetDrawing">
      <xdr:col>26</xdr:col>
      <xdr:colOff>101600</xdr:colOff>
      <xdr:row>36</xdr:row>
      <xdr:rowOff>166370</xdr:rowOff>
    </xdr:to>
    <xdr:sp macro="" textlink="">
      <xdr:nvSpPr>
        <xdr:cNvPr id="129" name="楕円 128"/>
        <xdr:cNvSpPr/>
      </xdr:nvSpPr>
      <xdr:spPr>
        <a:xfrm>
          <a:off x="4953000" y="70173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150495</xdr:rowOff>
    </xdr:from>
    <xdr:ext cx="736600" cy="259080"/>
    <xdr:sp macro="" textlink="">
      <xdr:nvSpPr>
        <xdr:cNvPr id="130" name="テキスト ボックス 129"/>
        <xdr:cNvSpPr txBox="1"/>
      </xdr:nvSpPr>
      <xdr:spPr>
        <a:xfrm>
          <a:off x="4622800" y="7103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310515</xdr:rowOff>
    </xdr:from>
    <xdr:to xmlns:xdr="http://schemas.openxmlformats.org/drawingml/2006/spreadsheetDrawing">
      <xdr:col>22</xdr:col>
      <xdr:colOff>165100</xdr:colOff>
      <xdr:row>36</xdr:row>
      <xdr:rowOff>69215</xdr:rowOff>
    </xdr:to>
    <xdr:sp macro="" textlink="">
      <xdr:nvSpPr>
        <xdr:cNvPr id="131" name="楕円 130"/>
        <xdr:cNvSpPr/>
      </xdr:nvSpPr>
      <xdr:spPr>
        <a:xfrm>
          <a:off x="4254500" y="692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53975</xdr:rowOff>
    </xdr:from>
    <xdr:ext cx="762000" cy="258445"/>
    <xdr:sp macro="" textlink="">
      <xdr:nvSpPr>
        <xdr:cNvPr id="132" name="テキスト ボックス 131"/>
        <xdr:cNvSpPr txBox="1"/>
      </xdr:nvSpPr>
      <xdr:spPr>
        <a:xfrm>
          <a:off x="3924300" y="700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285115</xdr:rowOff>
    </xdr:from>
    <xdr:to xmlns:xdr="http://schemas.openxmlformats.org/drawingml/2006/spreadsheetDrawing">
      <xdr:col>19</xdr:col>
      <xdr:colOff>38100</xdr:colOff>
      <xdr:row>36</xdr:row>
      <xdr:rowOff>43815</xdr:rowOff>
    </xdr:to>
    <xdr:sp macro="" textlink="">
      <xdr:nvSpPr>
        <xdr:cNvPr id="133" name="楕円 132"/>
        <xdr:cNvSpPr/>
      </xdr:nvSpPr>
      <xdr:spPr>
        <a:xfrm>
          <a:off x="3556000" y="6895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29210</xdr:rowOff>
    </xdr:from>
    <xdr:ext cx="762000" cy="257810"/>
    <xdr:sp macro="" textlink="">
      <xdr:nvSpPr>
        <xdr:cNvPr id="134" name="テキスト ボックス 133"/>
        <xdr:cNvSpPr txBox="1"/>
      </xdr:nvSpPr>
      <xdr:spPr>
        <a:xfrm>
          <a:off x="3225800" y="6982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201930</xdr:rowOff>
    </xdr:from>
    <xdr:to xmlns:xdr="http://schemas.openxmlformats.org/drawingml/2006/spreadsheetDrawing">
      <xdr:col>15</xdr:col>
      <xdr:colOff>101600</xdr:colOff>
      <xdr:row>35</xdr:row>
      <xdr:rowOff>302260</xdr:rowOff>
    </xdr:to>
    <xdr:sp macro="" textlink="">
      <xdr:nvSpPr>
        <xdr:cNvPr id="135" name="楕円 134"/>
        <xdr:cNvSpPr/>
      </xdr:nvSpPr>
      <xdr:spPr>
        <a:xfrm>
          <a:off x="2857500" y="681228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287655</xdr:rowOff>
    </xdr:from>
    <xdr:ext cx="762000" cy="259080"/>
    <xdr:sp macro="" textlink="">
      <xdr:nvSpPr>
        <xdr:cNvPr id="136" name="テキスト ボックス 135"/>
        <xdr:cNvSpPr txBox="1"/>
      </xdr:nvSpPr>
      <xdr:spPr>
        <a:xfrm>
          <a:off x="2527300" y="6898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35,145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徳島県佐那河内村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2,362
2,355
42.28
3,244,620
3,044,766
83,029
1,508,707
1,272,002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8285" cy="258445"/>
    <xdr:sp macro="" textlink="">
      <xdr:nvSpPr>
        <xdr:cNvPr id="43" name="テキスト ボックス 42"/>
        <xdr:cNvSpPr txBox="1"/>
      </xdr:nvSpPr>
      <xdr:spPr>
        <a:xfrm>
          <a:off x="513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94995" cy="258445"/>
    <xdr:sp macro="" textlink="">
      <xdr:nvSpPr>
        <xdr:cNvPr id="45" name="テキスト ボックス 44"/>
        <xdr:cNvSpPr txBox="1"/>
      </xdr:nvSpPr>
      <xdr:spPr>
        <a:xfrm>
          <a:off x="166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94995" cy="258445"/>
    <xdr:sp macro="" textlink="">
      <xdr:nvSpPr>
        <xdr:cNvPr id="47" name="テキスト ボックス 46"/>
        <xdr:cNvSpPr txBox="1"/>
      </xdr:nvSpPr>
      <xdr:spPr>
        <a:xfrm>
          <a:off x="166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4995" cy="258445"/>
    <xdr:sp macro="" textlink="">
      <xdr:nvSpPr>
        <xdr:cNvPr id="49" name="テキスト ボックス 48"/>
        <xdr:cNvSpPr txBox="1"/>
      </xdr:nvSpPr>
      <xdr:spPr>
        <a:xfrm>
          <a:off x="166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1" name="テキスト ボックス 50"/>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43815</xdr:rowOff>
    </xdr:from>
    <xdr:to xmlns:xdr="http://schemas.openxmlformats.org/drawingml/2006/spreadsheetDrawing">
      <xdr:col>24</xdr:col>
      <xdr:colOff>62865</xdr:colOff>
      <xdr:row>37</xdr:row>
      <xdr:rowOff>119380</xdr:rowOff>
    </xdr:to>
    <xdr:cxnSp macro="">
      <xdr:nvCxnSpPr>
        <xdr:cNvPr id="53" name="直線コネクタ 52"/>
        <xdr:cNvCxnSpPr/>
      </xdr:nvCxnSpPr>
      <xdr:spPr>
        <a:xfrm flipV="1">
          <a:off x="4633595" y="5187315"/>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123190</xdr:rowOff>
    </xdr:from>
    <xdr:ext cx="534670" cy="258445"/>
    <xdr:sp macro="" textlink="">
      <xdr:nvSpPr>
        <xdr:cNvPr id="54" name="人件費最小値テキスト"/>
        <xdr:cNvSpPr txBox="1"/>
      </xdr:nvSpPr>
      <xdr:spPr>
        <a:xfrm>
          <a:off x="4686300" y="6466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119380</xdr:rowOff>
    </xdr:from>
    <xdr:to xmlns:xdr="http://schemas.openxmlformats.org/drawingml/2006/spreadsheetDrawing">
      <xdr:col>24</xdr:col>
      <xdr:colOff>152400</xdr:colOff>
      <xdr:row>37</xdr:row>
      <xdr:rowOff>119380</xdr:rowOff>
    </xdr:to>
    <xdr:cxnSp macro="">
      <xdr:nvCxnSpPr>
        <xdr:cNvPr id="55" name="直線コネクタ 54"/>
        <xdr:cNvCxnSpPr/>
      </xdr:nvCxnSpPr>
      <xdr:spPr>
        <a:xfrm>
          <a:off x="4546600" y="646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161925</xdr:rowOff>
    </xdr:from>
    <xdr:ext cx="598805" cy="259080"/>
    <xdr:sp macro="" textlink="">
      <xdr:nvSpPr>
        <xdr:cNvPr id="56" name="人件費最大値テキスト"/>
        <xdr:cNvSpPr txBox="1"/>
      </xdr:nvSpPr>
      <xdr:spPr>
        <a:xfrm>
          <a:off x="4686300" y="4962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642,080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43815</xdr:rowOff>
    </xdr:from>
    <xdr:to xmlns:xdr="http://schemas.openxmlformats.org/drawingml/2006/spreadsheetDrawing">
      <xdr:col>24</xdr:col>
      <xdr:colOff>152400</xdr:colOff>
      <xdr:row>30</xdr:row>
      <xdr:rowOff>43815</xdr:rowOff>
    </xdr:to>
    <xdr:cxnSp macro="">
      <xdr:nvCxnSpPr>
        <xdr:cNvPr id="57" name="直線コネクタ 56"/>
        <xdr:cNvCxnSpPr/>
      </xdr:nvCxnSpPr>
      <xdr:spPr>
        <a:xfrm>
          <a:off x="4546600" y="5187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56515</xdr:rowOff>
    </xdr:from>
    <xdr:to xmlns:xdr="http://schemas.openxmlformats.org/drawingml/2006/spreadsheetDrawing">
      <xdr:col>24</xdr:col>
      <xdr:colOff>63500</xdr:colOff>
      <xdr:row>36</xdr:row>
      <xdr:rowOff>70485</xdr:rowOff>
    </xdr:to>
    <xdr:cxnSp macro="">
      <xdr:nvCxnSpPr>
        <xdr:cNvPr id="58" name="直線コネクタ 57"/>
        <xdr:cNvCxnSpPr/>
      </xdr:nvCxnSpPr>
      <xdr:spPr>
        <a:xfrm flipV="1">
          <a:off x="3797300" y="622871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19050</xdr:rowOff>
    </xdr:from>
    <xdr:ext cx="598805" cy="258445"/>
    <xdr:sp macro="" textlink="">
      <xdr:nvSpPr>
        <xdr:cNvPr id="59" name="人件費平均値テキスト"/>
        <xdr:cNvSpPr txBox="1"/>
      </xdr:nvSpPr>
      <xdr:spPr>
        <a:xfrm>
          <a:off x="4686300" y="60198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167005</xdr:rowOff>
    </xdr:from>
    <xdr:to xmlns:xdr="http://schemas.openxmlformats.org/drawingml/2006/spreadsheetDrawing">
      <xdr:col>24</xdr:col>
      <xdr:colOff>114300</xdr:colOff>
      <xdr:row>36</xdr:row>
      <xdr:rowOff>97790</xdr:rowOff>
    </xdr:to>
    <xdr:sp macro="" textlink="">
      <xdr:nvSpPr>
        <xdr:cNvPr id="60" name="フローチャート: 判断 59"/>
        <xdr:cNvSpPr/>
      </xdr:nvSpPr>
      <xdr:spPr>
        <a:xfrm>
          <a:off x="4584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70485</xdr:rowOff>
    </xdr:from>
    <xdr:to xmlns:xdr="http://schemas.openxmlformats.org/drawingml/2006/spreadsheetDrawing">
      <xdr:col>19</xdr:col>
      <xdr:colOff>177800</xdr:colOff>
      <xdr:row>36</xdr:row>
      <xdr:rowOff>103505</xdr:rowOff>
    </xdr:to>
    <xdr:cxnSp macro="">
      <xdr:nvCxnSpPr>
        <xdr:cNvPr id="61" name="直線コネクタ 60"/>
        <xdr:cNvCxnSpPr/>
      </xdr:nvCxnSpPr>
      <xdr:spPr>
        <a:xfrm flipV="1">
          <a:off x="2908300" y="62426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169545</xdr:rowOff>
    </xdr:from>
    <xdr:to xmlns:xdr="http://schemas.openxmlformats.org/drawingml/2006/spreadsheetDrawing">
      <xdr:col>20</xdr:col>
      <xdr:colOff>38100</xdr:colOff>
      <xdr:row>36</xdr:row>
      <xdr:rowOff>99695</xdr:rowOff>
    </xdr:to>
    <xdr:sp macro="" textlink="">
      <xdr:nvSpPr>
        <xdr:cNvPr id="62" name="フローチャート: 判断 61"/>
        <xdr:cNvSpPr/>
      </xdr:nvSpPr>
      <xdr:spPr>
        <a:xfrm>
          <a:off x="3746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116205</xdr:rowOff>
    </xdr:from>
    <xdr:ext cx="598170" cy="259080"/>
    <xdr:sp macro="" textlink="">
      <xdr:nvSpPr>
        <xdr:cNvPr id="63" name="テキスト ボックス 62"/>
        <xdr:cNvSpPr txBox="1"/>
      </xdr:nvSpPr>
      <xdr:spPr>
        <a:xfrm>
          <a:off x="3497580" y="5945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86360</xdr:rowOff>
    </xdr:from>
    <xdr:to xmlns:xdr="http://schemas.openxmlformats.org/drawingml/2006/spreadsheetDrawing">
      <xdr:col>15</xdr:col>
      <xdr:colOff>50800</xdr:colOff>
      <xdr:row>36</xdr:row>
      <xdr:rowOff>103505</xdr:rowOff>
    </xdr:to>
    <xdr:cxnSp macro="">
      <xdr:nvCxnSpPr>
        <xdr:cNvPr id="64" name="直線コネクタ 63"/>
        <xdr:cNvCxnSpPr/>
      </xdr:nvCxnSpPr>
      <xdr:spPr>
        <a:xfrm>
          <a:off x="2019300" y="62585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169545</xdr:rowOff>
    </xdr:from>
    <xdr:to xmlns:xdr="http://schemas.openxmlformats.org/drawingml/2006/spreadsheetDrawing">
      <xdr:col>15</xdr:col>
      <xdr:colOff>101600</xdr:colOff>
      <xdr:row>36</xdr:row>
      <xdr:rowOff>99695</xdr:rowOff>
    </xdr:to>
    <xdr:sp macro="" textlink="">
      <xdr:nvSpPr>
        <xdr:cNvPr id="65" name="フローチャート: 判断 64"/>
        <xdr:cNvSpPr/>
      </xdr:nvSpPr>
      <xdr:spPr>
        <a:xfrm>
          <a:off x="2857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116205</xdr:rowOff>
    </xdr:from>
    <xdr:ext cx="598170" cy="259080"/>
    <xdr:sp macro="" textlink="">
      <xdr:nvSpPr>
        <xdr:cNvPr id="66" name="テキスト ボックス 65"/>
        <xdr:cNvSpPr txBox="1"/>
      </xdr:nvSpPr>
      <xdr:spPr>
        <a:xfrm>
          <a:off x="2608580" y="5945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86360</xdr:rowOff>
    </xdr:from>
    <xdr:to xmlns:xdr="http://schemas.openxmlformats.org/drawingml/2006/spreadsheetDrawing">
      <xdr:col>10</xdr:col>
      <xdr:colOff>114300</xdr:colOff>
      <xdr:row>36</xdr:row>
      <xdr:rowOff>104775</xdr:rowOff>
    </xdr:to>
    <xdr:cxnSp macro="">
      <xdr:nvCxnSpPr>
        <xdr:cNvPr id="67" name="直線コネクタ 66"/>
        <xdr:cNvCxnSpPr/>
      </xdr:nvCxnSpPr>
      <xdr:spPr>
        <a:xfrm flipV="1">
          <a:off x="1130300" y="62585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3810</xdr:rowOff>
    </xdr:from>
    <xdr:to xmlns:xdr="http://schemas.openxmlformats.org/drawingml/2006/spreadsheetDrawing">
      <xdr:col>10</xdr:col>
      <xdr:colOff>165100</xdr:colOff>
      <xdr:row>36</xdr:row>
      <xdr:rowOff>105410</xdr:rowOff>
    </xdr:to>
    <xdr:sp macro="" textlink="">
      <xdr:nvSpPr>
        <xdr:cNvPr id="68" name="フローチャート: 判断 67"/>
        <xdr:cNvSpPr/>
      </xdr:nvSpPr>
      <xdr:spPr>
        <a:xfrm>
          <a:off x="196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121920</xdr:rowOff>
    </xdr:from>
    <xdr:ext cx="598170" cy="258445"/>
    <xdr:sp macro="" textlink="">
      <xdr:nvSpPr>
        <xdr:cNvPr id="69" name="テキスト ボックス 68"/>
        <xdr:cNvSpPr txBox="1"/>
      </xdr:nvSpPr>
      <xdr:spPr>
        <a:xfrm>
          <a:off x="1719580" y="59512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170180</xdr:rowOff>
    </xdr:from>
    <xdr:to xmlns:xdr="http://schemas.openxmlformats.org/drawingml/2006/spreadsheetDrawing">
      <xdr:col>6</xdr:col>
      <xdr:colOff>38100</xdr:colOff>
      <xdr:row>36</xdr:row>
      <xdr:rowOff>100330</xdr:rowOff>
    </xdr:to>
    <xdr:sp macro="" textlink="">
      <xdr:nvSpPr>
        <xdr:cNvPr id="70" name="フローチャート: 判断 69"/>
        <xdr:cNvSpPr/>
      </xdr:nvSpPr>
      <xdr:spPr>
        <a:xfrm>
          <a:off x="1079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116840</xdr:rowOff>
    </xdr:from>
    <xdr:ext cx="598170" cy="259080"/>
    <xdr:sp macro="" textlink="">
      <xdr:nvSpPr>
        <xdr:cNvPr id="71" name="テキスト ボックス 70"/>
        <xdr:cNvSpPr txBox="1"/>
      </xdr:nvSpPr>
      <xdr:spPr>
        <a:xfrm>
          <a:off x="830580" y="59461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6350</xdr:rowOff>
    </xdr:from>
    <xdr:to xmlns:xdr="http://schemas.openxmlformats.org/drawingml/2006/spreadsheetDrawing">
      <xdr:col>24</xdr:col>
      <xdr:colOff>114300</xdr:colOff>
      <xdr:row>36</xdr:row>
      <xdr:rowOff>107315</xdr:rowOff>
    </xdr:to>
    <xdr:sp macro="" textlink="">
      <xdr:nvSpPr>
        <xdr:cNvPr id="77" name="楕円 76"/>
        <xdr:cNvSpPr/>
      </xdr:nvSpPr>
      <xdr:spPr>
        <a:xfrm>
          <a:off x="4584700" y="6178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155575</xdr:rowOff>
    </xdr:from>
    <xdr:ext cx="598805" cy="258445"/>
    <xdr:sp macro="" textlink="">
      <xdr:nvSpPr>
        <xdr:cNvPr id="78" name="人件費該当値テキスト"/>
        <xdr:cNvSpPr txBox="1"/>
      </xdr:nvSpPr>
      <xdr:spPr>
        <a:xfrm>
          <a:off x="4686300" y="6156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19685</xdr:rowOff>
    </xdr:from>
    <xdr:to xmlns:xdr="http://schemas.openxmlformats.org/drawingml/2006/spreadsheetDrawing">
      <xdr:col>20</xdr:col>
      <xdr:colOff>38100</xdr:colOff>
      <xdr:row>36</xdr:row>
      <xdr:rowOff>121285</xdr:rowOff>
    </xdr:to>
    <xdr:sp macro="" textlink="">
      <xdr:nvSpPr>
        <xdr:cNvPr id="79" name="楕円 78"/>
        <xdr:cNvSpPr/>
      </xdr:nvSpPr>
      <xdr:spPr>
        <a:xfrm>
          <a:off x="3746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112395</xdr:rowOff>
    </xdr:from>
    <xdr:ext cx="598170" cy="258445"/>
    <xdr:sp macro="" textlink="">
      <xdr:nvSpPr>
        <xdr:cNvPr id="80" name="テキスト ボックス 79"/>
        <xdr:cNvSpPr txBox="1"/>
      </xdr:nvSpPr>
      <xdr:spPr>
        <a:xfrm>
          <a:off x="3497580" y="6284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52705</xdr:rowOff>
    </xdr:from>
    <xdr:to xmlns:xdr="http://schemas.openxmlformats.org/drawingml/2006/spreadsheetDrawing">
      <xdr:col>15</xdr:col>
      <xdr:colOff>101600</xdr:colOff>
      <xdr:row>36</xdr:row>
      <xdr:rowOff>154940</xdr:rowOff>
    </xdr:to>
    <xdr:sp macro="" textlink="">
      <xdr:nvSpPr>
        <xdr:cNvPr id="81" name="楕円 80"/>
        <xdr:cNvSpPr/>
      </xdr:nvSpPr>
      <xdr:spPr>
        <a:xfrm>
          <a:off x="2857500" y="6224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145415</xdr:rowOff>
    </xdr:from>
    <xdr:ext cx="598170" cy="258445"/>
    <xdr:sp macro="" textlink="">
      <xdr:nvSpPr>
        <xdr:cNvPr id="82" name="テキスト ボックス 81"/>
        <xdr:cNvSpPr txBox="1"/>
      </xdr:nvSpPr>
      <xdr:spPr>
        <a:xfrm>
          <a:off x="2608580" y="63176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35560</xdr:rowOff>
    </xdr:from>
    <xdr:to xmlns:xdr="http://schemas.openxmlformats.org/drawingml/2006/spreadsheetDrawing">
      <xdr:col>10</xdr:col>
      <xdr:colOff>165100</xdr:colOff>
      <xdr:row>36</xdr:row>
      <xdr:rowOff>137160</xdr:rowOff>
    </xdr:to>
    <xdr:sp macro="" textlink="">
      <xdr:nvSpPr>
        <xdr:cNvPr id="83" name="楕円 82"/>
        <xdr:cNvSpPr/>
      </xdr:nvSpPr>
      <xdr:spPr>
        <a:xfrm>
          <a:off x="1968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128270</xdr:rowOff>
    </xdr:from>
    <xdr:ext cx="598170" cy="259080"/>
    <xdr:sp macro="" textlink="">
      <xdr:nvSpPr>
        <xdr:cNvPr id="84" name="テキスト ボックス 83"/>
        <xdr:cNvSpPr txBox="1"/>
      </xdr:nvSpPr>
      <xdr:spPr>
        <a:xfrm>
          <a:off x="1719580" y="6300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53975</xdr:rowOff>
    </xdr:from>
    <xdr:to xmlns:xdr="http://schemas.openxmlformats.org/drawingml/2006/spreadsheetDrawing">
      <xdr:col>6</xdr:col>
      <xdr:colOff>38100</xdr:colOff>
      <xdr:row>36</xdr:row>
      <xdr:rowOff>155575</xdr:rowOff>
    </xdr:to>
    <xdr:sp macro="" textlink="">
      <xdr:nvSpPr>
        <xdr:cNvPr id="85" name="楕円 84"/>
        <xdr:cNvSpPr/>
      </xdr:nvSpPr>
      <xdr:spPr>
        <a:xfrm>
          <a:off x="1079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36</xdr:row>
      <xdr:rowOff>146685</xdr:rowOff>
    </xdr:from>
    <xdr:ext cx="598170" cy="258445"/>
    <xdr:sp macro="" textlink="">
      <xdr:nvSpPr>
        <xdr:cNvPr id="86" name="テキスト ボックス 85"/>
        <xdr:cNvSpPr txBox="1"/>
      </xdr:nvSpPr>
      <xdr:spPr>
        <a:xfrm>
          <a:off x="830580" y="6318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5" name="テキスト ボックス 94"/>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7" name="直線コネクタ 96"/>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98" name="テキスト ボックス 97"/>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99" name="直線コネクタ 98"/>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0" name="テキスト ボックス 99"/>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1" name="直線コネクタ 100"/>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2" name="テキスト ボックス 101"/>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3" name="直線コネクタ 102"/>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4" name="テキスト ボックス 103"/>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5" name="直線コネクタ 104"/>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6" name="テキスト ボックス 105"/>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7" name="直線コネクタ 106"/>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08" name="テキスト ボックス 107"/>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142240</xdr:rowOff>
    </xdr:from>
    <xdr:to xmlns:xdr="http://schemas.openxmlformats.org/drawingml/2006/spreadsheetDrawing">
      <xdr:col>24</xdr:col>
      <xdr:colOff>62865</xdr:colOff>
      <xdr:row>58</xdr:row>
      <xdr:rowOff>142240</xdr:rowOff>
    </xdr:to>
    <xdr:cxnSp macro="">
      <xdr:nvCxnSpPr>
        <xdr:cNvPr id="112" name="直線コネクタ 111"/>
        <xdr:cNvCxnSpPr/>
      </xdr:nvCxnSpPr>
      <xdr:spPr>
        <a:xfrm flipV="1">
          <a:off x="4633595" y="8543290"/>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146050</xdr:rowOff>
    </xdr:from>
    <xdr:ext cx="534670" cy="258445"/>
    <xdr:sp macro="" textlink="">
      <xdr:nvSpPr>
        <xdr:cNvPr id="113" name="物件費最小値テキスト"/>
        <xdr:cNvSpPr txBox="1"/>
      </xdr:nvSpPr>
      <xdr:spPr>
        <a:xfrm>
          <a:off x="4686300" y="10090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78,638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142240</xdr:rowOff>
    </xdr:from>
    <xdr:to xmlns:xdr="http://schemas.openxmlformats.org/drawingml/2006/spreadsheetDrawing">
      <xdr:col>24</xdr:col>
      <xdr:colOff>152400</xdr:colOff>
      <xdr:row>58</xdr:row>
      <xdr:rowOff>142240</xdr:rowOff>
    </xdr:to>
    <xdr:cxnSp macro="">
      <xdr:nvCxnSpPr>
        <xdr:cNvPr id="114" name="直線コネクタ 113"/>
        <xdr:cNvCxnSpPr/>
      </xdr:nvCxnSpPr>
      <xdr:spPr>
        <a:xfrm>
          <a:off x="4546600" y="10086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88900</xdr:rowOff>
    </xdr:from>
    <xdr:ext cx="690245" cy="258445"/>
    <xdr:sp macro="" textlink="">
      <xdr:nvSpPr>
        <xdr:cNvPr id="115" name="物件費最大値テキスト"/>
        <xdr:cNvSpPr txBox="1"/>
      </xdr:nvSpPr>
      <xdr:spPr>
        <a:xfrm>
          <a:off x="4686300" y="831850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1,023,350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49</xdr:row>
      <xdr:rowOff>142240</xdr:rowOff>
    </xdr:from>
    <xdr:to xmlns:xdr="http://schemas.openxmlformats.org/drawingml/2006/spreadsheetDrawing">
      <xdr:col>24</xdr:col>
      <xdr:colOff>152400</xdr:colOff>
      <xdr:row>49</xdr:row>
      <xdr:rowOff>142240</xdr:rowOff>
    </xdr:to>
    <xdr:cxnSp macro="">
      <xdr:nvCxnSpPr>
        <xdr:cNvPr id="116" name="直線コネクタ 115"/>
        <xdr:cNvCxnSpPr/>
      </xdr:nvCxnSpPr>
      <xdr:spPr>
        <a:xfrm>
          <a:off x="4546600" y="854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102235</xdr:rowOff>
    </xdr:from>
    <xdr:to xmlns:xdr="http://schemas.openxmlformats.org/drawingml/2006/spreadsheetDrawing">
      <xdr:col>24</xdr:col>
      <xdr:colOff>63500</xdr:colOff>
      <xdr:row>58</xdr:row>
      <xdr:rowOff>1905</xdr:rowOff>
    </xdr:to>
    <xdr:cxnSp macro="">
      <xdr:nvCxnSpPr>
        <xdr:cNvPr id="117" name="直線コネクタ 116"/>
        <xdr:cNvCxnSpPr/>
      </xdr:nvCxnSpPr>
      <xdr:spPr>
        <a:xfrm flipV="1">
          <a:off x="3797300" y="9874885"/>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63500</xdr:rowOff>
    </xdr:from>
    <xdr:ext cx="598805" cy="258445"/>
    <xdr:sp macro="" textlink="">
      <xdr:nvSpPr>
        <xdr:cNvPr id="118" name="物件費平均値テキスト"/>
        <xdr:cNvSpPr txBox="1"/>
      </xdr:nvSpPr>
      <xdr:spPr>
        <a:xfrm>
          <a:off x="4686300" y="96647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40640</xdr:rowOff>
    </xdr:from>
    <xdr:to xmlns:xdr="http://schemas.openxmlformats.org/drawingml/2006/spreadsheetDrawing">
      <xdr:col>24</xdr:col>
      <xdr:colOff>114300</xdr:colOff>
      <xdr:row>57</xdr:row>
      <xdr:rowOff>141605</xdr:rowOff>
    </xdr:to>
    <xdr:sp macro="" textlink="">
      <xdr:nvSpPr>
        <xdr:cNvPr id="119" name="フローチャート: 判断 118"/>
        <xdr:cNvSpPr/>
      </xdr:nvSpPr>
      <xdr:spPr>
        <a:xfrm>
          <a:off x="45847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1905</xdr:rowOff>
    </xdr:from>
    <xdr:to xmlns:xdr="http://schemas.openxmlformats.org/drawingml/2006/spreadsheetDrawing">
      <xdr:col>19</xdr:col>
      <xdr:colOff>177800</xdr:colOff>
      <xdr:row>58</xdr:row>
      <xdr:rowOff>22225</xdr:rowOff>
    </xdr:to>
    <xdr:cxnSp macro="">
      <xdr:nvCxnSpPr>
        <xdr:cNvPr id="120" name="直線コネクタ 119"/>
        <xdr:cNvCxnSpPr/>
      </xdr:nvCxnSpPr>
      <xdr:spPr>
        <a:xfrm flipV="1">
          <a:off x="2908300" y="99460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50800</xdr:rowOff>
    </xdr:from>
    <xdr:to xmlns:xdr="http://schemas.openxmlformats.org/drawingml/2006/spreadsheetDrawing">
      <xdr:col>20</xdr:col>
      <xdr:colOff>38100</xdr:colOff>
      <xdr:row>57</xdr:row>
      <xdr:rowOff>152400</xdr:rowOff>
    </xdr:to>
    <xdr:sp macro="" textlink="">
      <xdr:nvSpPr>
        <xdr:cNvPr id="121" name="フローチャート: 判断 120"/>
        <xdr:cNvSpPr/>
      </xdr:nvSpPr>
      <xdr:spPr>
        <a:xfrm>
          <a:off x="3746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168910</xdr:rowOff>
    </xdr:from>
    <xdr:ext cx="598170" cy="258445"/>
    <xdr:sp macro="" textlink="">
      <xdr:nvSpPr>
        <xdr:cNvPr id="122" name="テキスト ボックス 121"/>
        <xdr:cNvSpPr txBox="1"/>
      </xdr:nvSpPr>
      <xdr:spPr>
        <a:xfrm>
          <a:off x="3497580" y="9598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17780</xdr:rowOff>
    </xdr:from>
    <xdr:to xmlns:xdr="http://schemas.openxmlformats.org/drawingml/2006/spreadsheetDrawing">
      <xdr:col>15</xdr:col>
      <xdr:colOff>50800</xdr:colOff>
      <xdr:row>58</xdr:row>
      <xdr:rowOff>22225</xdr:rowOff>
    </xdr:to>
    <xdr:cxnSp macro="">
      <xdr:nvCxnSpPr>
        <xdr:cNvPr id="123" name="直線コネクタ 122"/>
        <xdr:cNvCxnSpPr/>
      </xdr:nvCxnSpPr>
      <xdr:spPr>
        <a:xfrm>
          <a:off x="2019300" y="99618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52705</xdr:rowOff>
    </xdr:from>
    <xdr:to xmlns:xdr="http://schemas.openxmlformats.org/drawingml/2006/spreadsheetDrawing">
      <xdr:col>15</xdr:col>
      <xdr:colOff>101600</xdr:colOff>
      <xdr:row>57</xdr:row>
      <xdr:rowOff>154940</xdr:rowOff>
    </xdr:to>
    <xdr:sp macro="" textlink="">
      <xdr:nvSpPr>
        <xdr:cNvPr id="124" name="フローチャート: 判断 123"/>
        <xdr:cNvSpPr/>
      </xdr:nvSpPr>
      <xdr:spPr>
        <a:xfrm>
          <a:off x="2857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170815</xdr:rowOff>
    </xdr:from>
    <xdr:ext cx="598170" cy="258445"/>
    <xdr:sp macro="" textlink="">
      <xdr:nvSpPr>
        <xdr:cNvPr id="125" name="テキスト ボックス 124"/>
        <xdr:cNvSpPr txBox="1"/>
      </xdr:nvSpPr>
      <xdr:spPr>
        <a:xfrm>
          <a:off x="2608580" y="9600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17780</xdr:rowOff>
    </xdr:from>
    <xdr:to xmlns:xdr="http://schemas.openxmlformats.org/drawingml/2006/spreadsheetDrawing">
      <xdr:col>10</xdr:col>
      <xdr:colOff>114300</xdr:colOff>
      <xdr:row>58</xdr:row>
      <xdr:rowOff>31115</xdr:rowOff>
    </xdr:to>
    <xdr:cxnSp macro="">
      <xdr:nvCxnSpPr>
        <xdr:cNvPr id="126" name="直線コネクタ 125"/>
        <xdr:cNvCxnSpPr/>
      </xdr:nvCxnSpPr>
      <xdr:spPr>
        <a:xfrm flipV="1">
          <a:off x="1130300" y="99618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80010</xdr:rowOff>
    </xdr:from>
    <xdr:to xmlns:xdr="http://schemas.openxmlformats.org/drawingml/2006/spreadsheetDrawing">
      <xdr:col>10</xdr:col>
      <xdr:colOff>165100</xdr:colOff>
      <xdr:row>58</xdr:row>
      <xdr:rowOff>10160</xdr:rowOff>
    </xdr:to>
    <xdr:sp macro="" textlink="">
      <xdr:nvSpPr>
        <xdr:cNvPr id="127" name="フローチャート: 判断 126"/>
        <xdr:cNvSpPr/>
      </xdr:nvSpPr>
      <xdr:spPr>
        <a:xfrm>
          <a:off x="1968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26670</xdr:rowOff>
    </xdr:from>
    <xdr:ext cx="598170" cy="259080"/>
    <xdr:sp macro="" textlink="">
      <xdr:nvSpPr>
        <xdr:cNvPr id="128" name="テキスト ボックス 127"/>
        <xdr:cNvSpPr txBox="1"/>
      </xdr:nvSpPr>
      <xdr:spPr>
        <a:xfrm>
          <a:off x="1719580" y="9627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90805</xdr:rowOff>
    </xdr:from>
    <xdr:to xmlns:xdr="http://schemas.openxmlformats.org/drawingml/2006/spreadsheetDrawing">
      <xdr:col>6</xdr:col>
      <xdr:colOff>38100</xdr:colOff>
      <xdr:row>58</xdr:row>
      <xdr:rowOff>20955</xdr:rowOff>
    </xdr:to>
    <xdr:sp macro="" textlink="">
      <xdr:nvSpPr>
        <xdr:cNvPr id="129" name="フローチャート: 判断 128"/>
        <xdr:cNvSpPr/>
      </xdr:nvSpPr>
      <xdr:spPr>
        <a:xfrm>
          <a:off x="1079500" y="986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37465</xdr:rowOff>
    </xdr:from>
    <xdr:ext cx="598170" cy="259080"/>
    <xdr:sp macro="" textlink="">
      <xdr:nvSpPr>
        <xdr:cNvPr id="130" name="テキスト ボックス 129"/>
        <xdr:cNvSpPr txBox="1"/>
      </xdr:nvSpPr>
      <xdr:spPr>
        <a:xfrm>
          <a:off x="830580" y="9638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52070</xdr:rowOff>
    </xdr:from>
    <xdr:to xmlns:xdr="http://schemas.openxmlformats.org/drawingml/2006/spreadsheetDrawing">
      <xdr:col>24</xdr:col>
      <xdr:colOff>114300</xdr:colOff>
      <xdr:row>57</xdr:row>
      <xdr:rowOff>153035</xdr:rowOff>
    </xdr:to>
    <xdr:sp macro="" textlink="">
      <xdr:nvSpPr>
        <xdr:cNvPr id="136" name="楕円 135"/>
        <xdr:cNvSpPr/>
      </xdr:nvSpPr>
      <xdr:spPr>
        <a:xfrm>
          <a:off x="45847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29845</xdr:rowOff>
    </xdr:from>
    <xdr:ext cx="598805" cy="258445"/>
    <xdr:sp macro="" textlink="">
      <xdr:nvSpPr>
        <xdr:cNvPr id="137" name="物件費該当値テキスト"/>
        <xdr:cNvSpPr txBox="1"/>
      </xdr:nvSpPr>
      <xdr:spPr>
        <a:xfrm>
          <a:off x="4686300" y="98024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122555</xdr:rowOff>
    </xdr:from>
    <xdr:to xmlns:xdr="http://schemas.openxmlformats.org/drawingml/2006/spreadsheetDrawing">
      <xdr:col>20</xdr:col>
      <xdr:colOff>38100</xdr:colOff>
      <xdr:row>58</xdr:row>
      <xdr:rowOff>52705</xdr:rowOff>
    </xdr:to>
    <xdr:sp macro="" textlink="">
      <xdr:nvSpPr>
        <xdr:cNvPr id="138" name="楕円 137"/>
        <xdr:cNvSpPr/>
      </xdr:nvSpPr>
      <xdr:spPr>
        <a:xfrm>
          <a:off x="3746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43815</xdr:rowOff>
    </xdr:from>
    <xdr:ext cx="598170" cy="258445"/>
    <xdr:sp macro="" textlink="">
      <xdr:nvSpPr>
        <xdr:cNvPr id="139" name="テキスト ボックス 138"/>
        <xdr:cNvSpPr txBox="1"/>
      </xdr:nvSpPr>
      <xdr:spPr>
        <a:xfrm>
          <a:off x="3497580" y="9987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143510</xdr:rowOff>
    </xdr:from>
    <xdr:to xmlns:xdr="http://schemas.openxmlformats.org/drawingml/2006/spreadsheetDrawing">
      <xdr:col>15</xdr:col>
      <xdr:colOff>101600</xdr:colOff>
      <xdr:row>58</xdr:row>
      <xdr:rowOff>73025</xdr:rowOff>
    </xdr:to>
    <xdr:sp macro="" textlink="">
      <xdr:nvSpPr>
        <xdr:cNvPr id="140" name="楕円 139"/>
        <xdr:cNvSpPr/>
      </xdr:nvSpPr>
      <xdr:spPr>
        <a:xfrm>
          <a:off x="28575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64135</xdr:rowOff>
    </xdr:from>
    <xdr:ext cx="598170" cy="258445"/>
    <xdr:sp macro="" textlink="">
      <xdr:nvSpPr>
        <xdr:cNvPr id="141" name="テキスト ボックス 140"/>
        <xdr:cNvSpPr txBox="1"/>
      </xdr:nvSpPr>
      <xdr:spPr>
        <a:xfrm>
          <a:off x="2608580" y="100082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137795</xdr:rowOff>
    </xdr:from>
    <xdr:to xmlns:xdr="http://schemas.openxmlformats.org/drawingml/2006/spreadsheetDrawing">
      <xdr:col>10</xdr:col>
      <xdr:colOff>165100</xdr:colOff>
      <xdr:row>58</xdr:row>
      <xdr:rowOff>67945</xdr:rowOff>
    </xdr:to>
    <xdr:sp macro="" textlink="">
      <xdr:nvSpPr>
        <xdr:cNvPr id="142" name="楕円 141"/>
        <xdr:cNvSpPr/>
      </xdr:nvSpPr>
      <xdr:spPr>
        <a:xfrm>
          <a:off x="1968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59055</xdr:rowOff>
    </xdr:from>
    <xdr:ext cx="598170" cy="259080"/>
    <xdr:sp macro="" textlink="">
      <xdr:nvSpPr>
        <xdr:cNvPr id="143" name="テキスト ボックス 142"/>
        <xdr:cNvSpPr txBox="1"/>
      </xdr:nvSpPr>
      <xdr:spPr>
        <a:xfrm>
          <a:off x="1719580" y="100031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151765</xdr:rowOff>
    </xdr:from>
    <xdr:to xmlns:xdr="http://schemas.openxmlformats.org/drawingml/2006/spreadsheetDrawing">
      <xdr:col>6</xdr:col>
      <xdr:colOff>38100</xdr:colOff>
      <xdr:row>58</xdr:row>
      <xdr:rowOff>81915</xdr:rowOff>
    </xdr:to>
    <xdr:sp macro="" textlink="">
      <xdr:nvSpPr>
        <xdr:cNvPr id="144" name="楕円 143"/>
        <xdr:cNvSpPr/>
      </xdr:nvSpPr>
      <xdr:spPr>
        <a:xfrm>
          <a:off x="1079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73025</xdr:rowOff>
    </xdr:from>
    <xdr:ext cx="598170" cy="259080"/>
    <xdr:sp macro="" textlink="">
      <xdr:nvSpPr>
        <xdr:cNvPr id="145" name="テキスト ボックス 144"/>
        <xdr:cNvSpPr txBox="1"/>
      </xdr:nvSpPr>
      <xdr:spPr>
        <a:xfrm>
          <a:off x="830580" y="10017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7" name="テキスト ボックス 156"/>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59" name="テキスト ボックス 158"/>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3" name="テキスト ボックス 162"/>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5" name="テキスト ボックス 164"/>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120650</xdr:rowOff>
    </xdr:from>
    <xdr:to xmlns:xdr="http://schemas.openxmlformats.org/drawingml/2006/spreadsheetDrawing">
      <xdr:col>24</xdr:col>
      <xdr:colOff>62865</xdr:colOff>
      <xdr:row>79</xdr:row>
      <xdr:rowOff>43180</xdr:rowOff>
    </xdr:to>
    <xdr:cxnSp macro="">
      <xdr:nvCxnSpPr>
        <xdr:cNvPr id="169" name="直線コネクタ 168"/>
        <xdr:cNvCxnSpPr/>
      </xdr:nvCxnSpPr>
      <xdr:spPr>
        <a:xfrm flipV="1">
          <a:off x="4633595" y="1229360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46990</xdr:rowOff>
    </xdr:from>
    <xdr:ext cx="378460" cy="259080"/>
    <xdr:sp macro="" textlink="">
      <xdr:nvSpPr>
        <xdr:cNvPr id="170" name="維持補修費最小値テキスト"/>
        <xdr:cNvSpPr txBox="1"/>
      </xdr:nvSpPr>
      <xdr:spPr>
        <a:xfrm>
          <a:off x="4686300" y="13591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43180</xdr:rowOff>
    </xdr:from>
    <xdr:to xmlns:xdr="http://schemas.openxmlformats.org/drawingml/2006/spreadsheetDrawing">
      <xdr:col>24</xdr:col>
      <xdr:colOff>152400</xdr:colOff>
      <xdr:row>79</xdr:row>
      <xdr:rowOff>43180</xdr:rowOff>
    </xdr:to>
    <xdr:cxnSp macro="">
      <xdr:nvCxnSpPr>
        <xdr:cNvPr id="171" name="直線コネクタ 170"/>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66675</xdr:rowOff>
    </xdr:from>
    <xdr:ext cx="598805" cy="258445"/>
    <xdr:sp macro="" textlink="">
      <xdr:nvSpPr>
        <xdr:cNvPr id="172" name="維持補修費最大値テキスト"/>
        <xdr:cNvSpPr txBox="1"/>
      </xdr:nvSpPr>
      <xdr:spPr>
        <a:xfrm>
          <a:off x="4686300" y="12068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120650</xdr:rowOff>
    </xdr:from>
    <xdr:to xmlns:xdr="http://schemas.openxmlformats.org/drawingml/2006/spreadsheetDrawing">
      <xdr:col>24</xdr:col>
      <xdr:colOff>152400</xdr:colOff>
      <xdr:row>71</xdr:row>
      <xdr:rowOff>120650</xdr:rowOff>
    </xdr:to>
    <xdr:cxnSp macro="">
      <xdr:nvCxnSpPr>
        <xdr:cNvPr id="173" name="直線コネクタ 172"/>
        <xdr:cNvCxnSpPr/>
      </xdr:nvCxnSpPr>
      <xdr:spPr>
        <a:xfrm>
          <a:off x="4546600" y="1229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115570</xdr:rowOff>
    </xdr:from>
    <xdr:to xmlns:xdr="http://schemas.openxmlformats.org/drawingml/2006/spreadsheetDrawing">
      <xdr:col>24</xdr:col>
      <xdr:colOff>63500</xdr:colOff>
      <xdr:row>78</xdr:row>
      <xdr:rowOff>130175</xdr:rowOff>
    </xdr:to>
    <xdr:cxnSp macro="">
      <xdr:nvCxnSpPr>
        <xdr:cNvPr id="174" name="直線コネクタ 173"/>
        <xdr:cNvCxnSpPr/>
      </xdr:nvCxnSpPr>
      <xdr:spPr>
        <a:xfrm>
          <a:off x="3797300" y="1348867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153670</xdr:rowOff>
    </xdr:from>
    <xdr:ext cx="534670" cy="259080"/>
    <xdr:sp macro="" textlink="">
      <xdr:nvSpPr>
        <xdr:cNvPr id="175" name="維持補修費平均値テキスト"/>
        <xdr:cNvSpPr txBox="1"/>
      </xdr:nvSpPr>
      <xdr:spPr>
        <a:xfrm>
          <a:off x="4686300" y="13183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130810</xdr:rowOff>
    </xdr:from>
    <xdr:to xmlns:xdr="http://schemas.openxmlformats.org/drawingml/2006/spreadsheetDrawing">
      <xdr:col>24</xdr:col>
      <xdr:colOff>114300</xdr:colOff>
      <xdr:row>78</xdr:row>
      <xdr:rowOff>60960</xdr:rowOff>
    </xdr:to>
    <xdr:sp macro="" textlink="">
      <xdr:nvSpPr>
        <xdr:cNvPr id="176" name="フローチャート: 判断 175"/>
        <xdr:cNvSpPr/>
      </xdr:nvSpPr>
      <xdr:spPr>
        <a:xfrm>
          <a:off x="45847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115570</xdr:rowOff>
    </xdr:from>
    <xdr:to xmlns:xdr="http://schemas.openxmlformats.org/drawingml/2006/spreadsheetDrawing">
      <xdr:col>19</xdr:col>
      <xdr:colOff>177800</xdr:colOff>
      <xdr:row>78</xdr:row>
      <xdr:rowOff>137160</xdr:rowOff>
    </xdr:to>
    <xdr:cxnSp macro="">
      <xdr:nvCxnSpPr>
        <xdr:cNvPr id="177" name="直線コネクタ 176"/>
        <xdr:cNvCxnSpPr/>
      </xdr:nvCxnSpPr>
      <xdr:spPr>
        <a:xfrm flipV="1">
          <a:off x="2908300" y="1348867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114300</xdr:rowOff>
    </xdr:from>
    <xdr:to xmlns:xdr="http://schemas.openxmlformats.org/drawingml/2006/spreadsheetDrawing">
      <xdr:col>20</xdr:col>
      <xdr:colOff>38100</xdr:colOff>
      <xdr:row>78</xdr:row>
      <xdr:rowOff>44450</xdr:rowOff>
    </xdr:to>
    <xdr:sp macro="" textlink="">
      <xdr:nvSpPr>
        <xdr:cNvPr id="178" name="フローチャート: 判断 177"/>
        <xdr:cNvSpPr/>
      </xdr:nvSpPr>
      <xdr:spPr>
        <a:xfrm>
          <a:off x="37465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60960</xdr:rowOff>
    </xdr:from>
    <xdr:ext cx="534035" cy="259080"/>
    <xdr:sp macro="" textlink="">
      <xdr:nvSpPr>
        <xdr:cNvPr id="179" name="テキスト ボックス 178"/>
        <xdr:cNvSpPr txBox="1"/>
      </xdr:nvSpPr>
      <xdr:spPr>
        <a:xfrm>
          <a:off x="3529965" y="13091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137160</xdr:rowOff>
    </xdr:from>
    <xdr:to xmlns:xdr="http://schemas.openxmlformats.org/drawingml/2006/spreadsheetDrawing">
      <xdr:col>15</xdr:col>
      <xdr:colOff>50800</xdr:colOff>
      <xdr:row>78</xdr:row>
      <xdr:rowOff>146050</xdr:rowOff>
    </xdr:to>
    <xdr:cxnSp macro="">
      <xdr:nvCxnSpPr>
        <xdr:cNvPr id="180" name="直線コネクタ 179"/>
        <xdr:cNvCxnSpPr/>
      </xdr:nvCxnSpPr>
      <xdr:spPr>
        <a:xfrm flipV="1">
          <a:off x="2019300" y="135102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143510</xdr:rowOff>
    </xdr:from>
    <xdr:to xmlns:xdr="http://schemas.openxmlformats.org/drawingml/2006/spreadsheetDrawing">
      <xdr:col>15</xdr:col>
      <xdr:colOff>101600</xdr:colOff>
      <xdr:row>78</xdr:row>
      <xdr:rowOff>73025</xdr:rowOff>
    </xdr:to>
    <xdr:sp macro="" textlink="">
      <xdr:nvSpPr>
        <xdr:cNvPr id="181" name="フローチャート: 判断 180"/>
        <xdr:cNvSpPr/>
      </xdr:nvSpPr>
      <xdr:spPr>
        <a:xfrm>
          <a:off x="28575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89535</xdr:rowOff>
    </xdr:from>
    <xdr:ext cx="534035" cy="258445"/>
    <xdr:sp macro="" textlink="">
      <xdr:nvSpPr>
        <xdr:cNvPr id="182" name="テキスト ボックス 181"/>
        <xdr:cNvSpPr txBox="1"/>
      </xdr:nvSpPr>
      <xdr:spPr>
        <a:xfrm>
          <a:off x="2640965" y="13119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116840</xdr:rowOff>
    </xdr:from>
    <xdr:to xmlns:xdr="http://schemas.openxmlformats.org/drawingml/2006/spreadsheetDrawing">
      <xdr:col>10</xdr:col>
      <xdr:colOff>114300</xdr:colOff>
      <xdr:row>78</xdr:row>
      <xdr:rowOff>146050</xdr:rowOff>
    </xdr:to>
    <xdr:cxnSp macro="">
      <xdr:nvCxnSpPr>
        <xdr:cNvPr id="183" name="直線コネクタ 182"/>
        <xdr:cNvCxnSpPr/>
      </xdr:nvCxnSpPr>
      <xdr:spPr>
        <a:xfrm>
          <a:off x="1130300" y="134899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154940</xdr:rowOff>
    </xdr:from>
    <xdr:to xmlns:xdr="http://schemas.openxmlformats.org/drawingml/2006/spreadsheetDrawing">
      <xdr:col>10</xdr:col>
      <xdr:colOff>165100</xdr:colOff>
      <xdr:row>78</xdr:row>
      <xdr:rowOff>84455</xdr:rowOff>
    </xdr:to>
    <xdr:sp macro="" textlink="">
      <xdr:nvSpPr>
        <xdr:cNvPr id="184" name="フローチャート: 判断 183"/>
        <xdr:cNvSpPr/>
      </xdr:nvSpPr>
      <xdr:spPr>
        <a:xfrm>
          <a:off x="1968500" y="13356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100965</xdr:rowOff>
    </xdr:from>
    <xdr:ext cx="534035" cy="258445"/>
    <xdr:sp macro="" textlink="">
      <xdr:nvSpPr>
        <xdr:cNvPr id="185" name="テキスト ボックス 184"/>
        <xdr:cNvSpPr txBox="1"/>
      </xdr:nvSpPr>
      <xdr:spPr>
        <a:xfrm>
          <a:off x="1751965" y="13131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156845</xdr:rowOff>
    </xdr:from>
    <xdr:to xmlns:xdr="http://schemas.openxmlformats.org/drawingml/2006/spreadsheetDrawing">
      <xdr:col>6</xdr:col>
      <xdr:colOff>38100</xdr:colOff>
      <xdr:row>78</xdr:row>
      <xdr:rowOff>86995</xdr:rowOff>
    </xdr:to>
    <xdr:sp macro="" textlink="">
      <xdr:nvSpPr>
        <xdr:cNvPr id="186" name="フローチャート: 判断 185"/>
        <xdr:cNvSpPr/>
      </xdr:nvSpPr>
      <xdr:spPr>
        <a:xfrm>
          <a:off x="1079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103505</xdr:rowOff>
    </xdr:from>
    <xdr:ext cx="534035" cy="259080"/>
    <xdr:sp macro="" textlink="">
      <xdr:nvSpPr>
        <xdr:cNvPr id="187" name="テキスト ボックス 186"/>
        <xdr:cNvSpPr txBox="1"/>
      </xdr:nvSpPr>
      <xdr:spPr>
        <a:xfrm>
          <a:off x="862965" y="13133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79375</xdr:rowOff>
    </xdr:from>
    <xdr:to xmlns:xdr="http://schemas.openxmlformats.org/drawingml/2006/spreadsheetDrawing">
      <xdr:col>24</xdr:col>
      <xdr:colOff>114300</xdr:colOff>
      <xdr:row>79</xdr:row>
      <xdr:rowOff>9525</xdr:rowOff>
    </xdr:to>
    <xdr:sp macro="" textlink="">
      <xdr:nvSpPr>
        <xdr:cNvPr id="193" name="楕円 192"/>
        <xdr:cNvSpPr/>
      </xdr:nvSpPr>
      <xdr:spPr>
        <a:xfrm>
          <a:off x="45847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166370</xdr:rowOff>
    </xdr:from>
    <xdr:ext cx="534670" cy="258445"/>
    <xdr:sp macro="" textlink="">
      <xdr:nvSpPr>
        <xdr:cNvPr id="194" name="維持補修費該当値テキスト"/>
        <xdr:cNvSpPr txBox="1"/>
      </xdr:nvSpPr>
      <xdr:spPr>
        <a:xfrm>
          <a:off x="4686300" y="13368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64770</xdr:rowOff>
    </xdr:from>
    <xdr:to xmlns:xdr="http://schemas.openxmlformats.org/drawingml/2006/spreadsheetDrawing">
      <xdr:col>20</xdr:col>
      <xdr:colOff>38100</xdr:colOff>
      <xdr:row>78</xdr:row>
      <xdr:rowOff>166370</xdr:rowOff>
    </xdr:to>
    <xdr:sp macro="" textlink="">
      <xdr:nvSpPr>
        <xdr:cNvPr id="195" name="楕円 194"/>
        <xdr:cNvSpPr/>
      </xdr:nvSpPr>
      <xdr:spPr>
        <a:xfrm>
          <a:off x="37465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157480</xdr:rowOff>
    </xdr:from>
    <xdr:ext cx="534035" cy="258445"/>
    <xdr:sp macro="" textlink="">
      <xdr:nvSpPr>
        <xdr:cNvPr id="196" name="テキスト ボックス 195"/>
        <xdr:cNvSpPr txBox="1"/>
      </xdr:nvSpPr>
      <xdr:spPr>
        <a:xfrm>
          <a:off x="3529965" y="13530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86360</xdr:rowOff>
    </xdr:from>
    <xdr:to xmlns:xdr="http://schemas.openxmlformats.org/drawingml/2006/spreadsheetDrawing">
      <xdr:col>15</xdr:col>
      <xdr:colOff>101600</xdr:colOff>
      <xdr:row>79</xdr:row>
      <xdr:rowOff>16510</xdr:rowOff>
    </xdr:to>
    <xdr:sp macro="" textlink="">
      <xdr:nvSpPr>
        <xdr:cNvPr id="197" name="楕円 196"/>
        <xdr:cNvSpPr/>
      </xdr:nvSpPr>
      <xdr:spPr>
        <a:xfrm>
          <a:off x="2857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79</xdr:row>
      <xdr:rowOff>7620</xdr:rowOff>
    </xdr:from>
    <xdr:ext cx="534035" cy="258445"/>
    <xdr:sp macro="" textlink="">
      <xdr:nvSpPr>
        <xdr:cNvPr id="198" name="テキスト ボックス 197"/>
        <xdr:cNvSpPr txBox="1"/>
      </xdr:nvSpPr>
      <xdr:spPr>
        <a:xfrm>
          <a:off x="2640965" y="13552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95250</xdr:rowOff>
    </xdr:from>
    <xdr:to xmlns:xdr="http://schemas.openxmlformats.org/drawingml/2006/spreadsheetDrawing">
      <xdr:col>10</xdr:col>
      <xdr:colOff>165100</xdr:colOff>
      <xdr:row>79</xdr:row>
      <xdr:rowOff>25400</xdr:rowOff>
    </xdr:to>
    <xdr:sp macro="" textlink="">
      <xdr:nvSpPr>
        <xdr:cNvPr id="199" name="楕円 198"/>
        <xdr:cNvSpPr/>
      </xdr:nvSpPr>
      <xdr:spPr>
        <a:xfrm>
          <a:off x="19685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16510</xdr:rowOff>
    </xdr:from>
    <xdr:ext cx="469265" cy="259080"/>
    <xdr:sp macro="" textlink="">
      <xdr:nvSpPr>
        <xdr:cNvPr id="200" name="テキスト ボックス 199"/>
        <xdr:cNvSpPr txBox="1"/>
      </xdr:nvSpPr>
      <xdr:spPr>
        <a:xfrm>
          <a:off x="1784350" y="13561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66040</xdr:rowOff>
    </xdr:from>
    <xdr:to xmlns:xdr="http://schemas.openxmlformats.org/drawingml/2006/spreadsheetDrawing">
      <xdr:col>6</xdr:col>
      <xdr:colOff>38100</xdr:colOff>
      <xdr:row>78</xdr:row>
      <xdr:rowOff>167640</xdr:rowOff>
    </xdr:to>
    <xdr:sp macro="" textlink="">
      <xdr:nvSpPr>
        <xdr:cNvPr id="201" name="楕円 200"/>
        <xdr:cNvSpPr/>
      </xdr:nvSpPr>
      <xdr:spPr>
        <a:xfrm>
          <a:off x="1079500" y="134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158750</xdr:rowOff>
    </xdr:from>
    <xdr:ext cx="534035" cy="259080"/>
    <xdr:sp macro="" textlink="">
      <xdr:nvSpPr>
        <xdr:cNvPr id="202" name="テキスト ボックス 201"/>
        <xdr:cNvSpPr txBox="1"/>
      </xdr:nvSpPr>
      <xdr:spPr>
        <a:xfrm>
          <a:off x="862965" y="13531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3" name="直線コネクタ 212"/>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168910</xdr:rowOff>
    </xdr:from>
    <xdr:ext cx="248285" cy="258445"/>
    <xdr:sp macro="" textlink="">
      <xdr:nvSpPr>
        <xdr:cNvPr id="214" name="テキスト ボックス 213"/>
        <xdr:cNvSpPr txBox="1"/>
      </xdr:nvSpPr>
      <xdr:spPr>
        <a:xfrm>
          <a:off x="513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5" name="直線コネクタ 214"/>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8445"/>
    <xdr:sp macro="" textlink="">
      <xdr:nvSpPr>
        <xdr:cNvPr id="216" name="テキスト ボックス 215"/>
        <xdr:cNvSpPr txBox="1"/>
      </xdr:nvSpPr>
      <xdr:spPr>
        <a:xfrm>
          <a:off x="230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17" name="直線コネクタ 216"/>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8445"/>
    <xdr:sp macro="" textlink="">
      <xdr:nvSpPr>
        <xdr:cNvPr id="218" name="テキスト ボックス 217"/>
        <xdr:cNvSpPr txBox="1"/>
      </xdr:nvSpPr>
      <xdr:spPr>
        <a:xfrm>
          <a:off x="230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0" name="テキスト ボックス 219"/>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1" name="直線コネクタ 220"/>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4995" cy="258445"/>
    <xdr:sp macro="" textlink="">
      <xdr:nvSpPr>
        <xdr:cNvPr id="222" name="テキスト ボックス 221"/>
        <xdr:cNvSpPr txBox="1"/>
      </xdr:nvSpPr>
      <xdr:spPr>
        <a:xfrm>
          <a:off x="166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3" name="直線コネクタ 222"/>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4995" cy="258445"/>
    <xdr:sp macro="" textlink="">
      <xdr:nvSpPr>
        <xdr:cNvPr id="224" name="テキスト ボックス 223"/>
        <xdr:cNvSpPr txBox="1"/>
      </xdr:nvSpPr>
      <xdr:spPr>
        <a:xfrm>
          <a:off x="166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5" name="直線コネクタ 224"/>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4995" cy="258445"/>
    <xdr:sp macro="" textlink="">
      <xdr:nvSpPr>
        <xdr:cNvPr id="226" name="テキスト ボックス 225"/>
        <xdr:cNvSpPr txBox="1"/>
      </xdr:nvSpPr>
      <xdr:spPr>
        <a:xfrm>
          <a:off x="166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76835</xdr:rowOff>
    </xdr:from>
    <xdr:to xmlns:xdr="http://schemas.openxmlformats.org/drawingml/2006/spreadsheetDrawing">
      <xdr:col>24</xdr:col>
      <xdr:colOff>62865</xdr:colOff>
      <xdr:row>98</xdr:row>
      <xdr:rowOff>111760</xdr:rowOff>
    </xdr:to>
    <xdr:cxnSp macro="">
      <xdr:nvCxnSpPr>
        <xdr:cNvPr id="230" name="直線コネクタ 229"/>
        <xdr:cNvCxnSpPr/>
      </xdr:nvCxnSpPr>
      <xdr:spPr>
        <a:xfrm flipV="1">
          <a:off x="4633595" y="15507335"/>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115570</xdr:rowOff>
    </xdr:from>
    <xdr:ext cx="534670" cy="259080"/>
    <xdr:sp macro="" textlink="">
      <xdr:nvSpPr>
        <xdr:cNvPr id="231" name="扶助費最小値テキスト"/>
        <xdr:cNvSpPr txBox="1"/>
      </xdr:nvSpPr>
      <xdr:spPr>
        <a:xfrm>
          <a:off x="4686300" y="16917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111760</xdr:rowOff>
    </xdr:from>
    <xdr:to xmlns:xdr="http://schemas.openxmlformats.org/drawingml/2006/spreadsheetDrawing">
      <xdr:col>24</xdr:col>
      <xdr:colOff>152400</xdr:colOff>
      <xdr:row>98</xdr:row>
      <xdr:rowOff>111760</xdr:rowOff>
    </xdr:to>
    <xdr:cxnSp macro="">
      <xdr:nvCxnSpPr>
        <xdr:cNvPr id="232" name="直線コネクタ 231"/>
        <xdr:cNvCxnSpPr/>
      </xdr:nvCxnSpPr>
      <xdr:spPr>
        <a:xfrm>
          <a:off x="4546600" y="1691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23495</xdr:rowOff>
    </xdr:from>
    <xdr:ext cx="598805" cy="259080"/>
    <xdr:sp macro="" textlink="">
      <xdr:nvSpPr>
        <xdr:cNvPr id="233" name="扶助費最大値テキスト"/>
        <xdr:cNvSpPr txBox="1"/>
      </xdr:nvSpPr>
      <xdr:spPr>
        <a:xfrm>
          <a:off x="4686300" y="15282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76835</xdr:rowOff>
    </xdr:from>
    <xdr:to xmlns:xdr="http://schemas.openxmlformats.org/drawingml/2006/spreadsheetDrawing">
      <xdr:col>24</xdr:col>
      <xdr:colOff>152400</xdr:colOff>
      <xdr:row>90</xdr:row>
      <xdr:rowOff>76835</xdr:rowOff>
    </xdr:to>
    <xdr:cxnSp macro="">
      <xdr:nvCxnSpPr>
        <xdr:cNvPr id="234" name="直線コネクタ 233"/>
        <xdr:cNvCxnSpPr/>
      </xdr:nvCxnSpPr>
      <xdr:spPr>
        <a:xfrm>
          <a:off x="4546600" y="1550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110490</xdr:rowOff>
    </xdr:from>
    <xdr:to xmlns:xdr="http://schemas.openxmlformats.org/drawingml/2006/spreadsheetDrawing">
      <xdr:col>24</xdr:col>
      <xdr:colOff>63500</xdr:colOff>
      <xdr:row>96</xdr:row>
      <xdr:rowOff>135255</xdr:rowOff>
    </xdr:to>
    <xdr:cxnSp macro="">
      <xdr:nvCxnSpPr>
        <xdr:cNvPr id="235" name="直線コネクタ 234"/>
        <xdr:cNvCxnSpPr/>
      </xdr:nvCxnSpPr>
      <xdr:spPr>
        <a:xfrm>
          <a:off x="3797300" y="1656969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635</xdr:rowOff>
    </xdr:from>
    <xdr:ext cx="534670" cy="259080"/>
    <xdr:sp macro="" textlink="">
      <xdr:nvSpPr>
        <xdr:cNvPr id="236" name="扶助費平均値テキスト"/>
        <xdr:cNvSpPr txBox="1"/>
      </xdr:nvSpPr>
      <xdr:spPr>
        <a:xfrm>
          <a:off x="4686300" y="16288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149225</xdr:rowOff>
    </xdr:from>
    <xdr:to xmlns:xdr="http://schemas.openxmlformats.org/drawingml/2006/spreadsheetDrawing">
      <xdr:col>24</xdr:col>
      <xdr:colOff>114300</xdr:colOff>
      <xdr:row>96</xdr:row>
      <xdr:rowOff>79375</xdr:rowOff>
    </xdr:to>
    <xdr:sp macro="" textlink="">
      <xdr:nvSpPr>
        <xdr:cNvPr id="237" name="フローチャート: 判断 236"/>
        <xdr:cNvSpPr/>
      </xdr:nvSpPr>
      <xdr:spPr>
        <a:xfrm>
          <a:off x="4584700" y="1643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110490</xdr:rowOff>
    </xdr:from>
    <xdr:to xmlns:xdr="http://schemas.openxmlformats.org/drawingml/2006/spreadsheetDrawing">
      <xdr:col>19</xdr:col>
      <xdr:colOff>177800</xdr:colOff>
      <xdr:row>96</xdr:row>
      <xdr:rowOff>133985</xdr:rowOff>
    </xdr:to>
    <xdr:cxnSp macro="">
      <xdr:nvCxnSpPr>
        <xdr:cNvPr id="238" name="直線コネクタ 237"/>
        <xdr:cNvCxnSpPr/>
      </xdr:nvCxnSpPr>
      <xdr:spPr>
        <a:xfrm flipV="1">
          <a:off x="2908300" y="1656969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134620</xdr:rowOff>
    </xdr:from>
    <xdr:to xmlns:xdr="http://schemas.openxmlformats.org/drawingml/2006/spreadsheetDrawing">
      <xdr:col>20</xdr:col>
      <xdr:colOff>38100</xdr:colOff>
      <xdr:row>96</xdr:row>
      <xdr:rowOff>64770</xdr:rowOff>
    </xdr:to>
    <xdr:sp macro="" textlink="">
      <xdr:nvSpPr>
        <xdr:cNvPr id="239" name="フローチャート: 判断 238"/>
        <xdr:cNvSpPr/>
      </xdr:nvSpPr>
      <xdr:spPr>
        <a:xfrm>
          <a:off x="3746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81280</xdr:rowOff>
    </xdr:from>
    <xdr:ext cx="534035" cy="259080"/>
    <xdr:sp macro="" textlink="">
      <xdr:nvSpPr>
        <xdr:cNvPr id="240" name="テキスト ボックス 239"/>
        <xdr:cNvSpPr txBox="1"/>
      </xdr:nvSpPr>
      <xdr:spPr>
        <a:xfrm>
          <a:off x="3529965" y="16197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133985</xdr:rowOff>
    </xdr:from>
    <xdr:to xmlns:xdr="http://schemas.openxmlformats.org/drawingml/2006/spreadsheetDrawing">
      <xdr:col>15</xdr:col>
      <xdr:colOff>50800</xdr:colOff>
      <xdr:row>96</xdr:row>
      <xdr:rowOff>163830</xdr:rowOff>
    </xdr:to>
    <xdr:cxnSp macro="">
      <xdr:nvCxnSpPr>
        <xdr:cNvPr id="241" name="直線コネクタ 240"/>
        <xdr:cNvCxnSpPr/>
      </xdr:nvCxnSpPr>
      <xdr:spPr>
        <a:xfrm flipV="1">
          <a:off x="2019300" y="1659318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125095</xdr:rowOff>
    </xdr:from>
    <xdr:to xmlns:xdr="http://schemas.openxmlformats.org/drawingml/2006/spreadsheetDrawing">
      <xdr:col>15</xdr:col>
      <xdr:colOff>101600</xdr:colOff>
      <xdr:row>96</xdr:row>
      <xdr:rowOff>55245</xdr:rowOff>
    </xdr:to>
    <xdr:sp macro="" textlink="">
      <xdr:nvSpPr>
        <xdr:cNvPr id="242" name="フローチャート: 判断 241"/>
        <xdr:cNvSpPr/>
      </xdr:nvSpPr>
      <xdr:spPr>
        <a:xfrm>
          <a:off x="2857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71755</xdr:rowOff>
    </xdr:from>
    <xdr:ext cx="534035" cy="259080"/>
    <xdr:sp macro="" textlink="">
      <xdr:nvSpPr>
        <xdr:cNvPr id="243" name="テキスト ボックス 242"/>
        <xdr:cNvSpPr txBox="1"/>
      </xdr:nvSpPr>
      <xdr:spPr>
        <a:xfrm>
          <a:off x="2640965" y="16188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163830</xdr:rowOff>
    </xdr:from>
    <xdr:to xmlns:xdr="http://schemas.openxmlformats.org/drawingml/2006/spreadsheetDrawing">
      <xdr:col>10</xdr:col>
      <xdr:colOff>114300</xdr:colOff>
      <xdr:row>96</xdr:row>
      <xdr:rowOff>163830</xdr:rowOff>
    </xdr:to>
    <xdr:cxnSp macro="">
      <xdr:nvCxnSpPr>
        <xdr:cNvPr id="244" name="直線コネクタ 243"/>
        <xdr:cNvCxnSpPr/>
      </xdr:nvCxnSpPr>
      <xdr:spPr>
        <a:xfrm>
          <a:off x="1130300" y="16623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4445</xdr:rowOff>
    </xdr:from>
    <xdr:to xmlns:xdr="http://schemas.openxmlformats.org/drawingml/2006/spreadsheetDrawing">
      <xdr:col>10</xdr:col>
      <xdr:colOff>165100</xdr:colOff>
      <xdr:row>96</xdr:row>
      <xdr:rowOff>106045</xdr:rowOff>
    </xdr:to>
    <xdr:sp macro="" textlink="">
      <xdr:nvSpPr>
        <xdr:cNvPr id="245" name="フローチャート: 判断 244"/>
        <xdr:cNvSpPr/>
      </xdr:nvSpPr>
      <xdr:spPr>
        <a:xfrm>
          <a:off x="19685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122555</xdr:rowOff>
    </xdr:from>
    <xdr:ext cx="534035" cy="258445"/>
    <xdr:sp macro="" textlink="">
      <xdr:nvSpPr>
        <xdr:cNvPr id="246" name="テキスト ボックス 245"/>
        <xdr:cNvSpPr txBox="1"/>
      </xdr:nvSpPr>
      <xdr:spPr>
        <a:xfrm>
          <a:off x="1751965" y="16238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15240</xdr:rowOff>
    </xdr:from>
    <xdr:to xmlns:xdr="http://schemas.openxmlformats.org/drawingml/2006/spreadsheetDrawing">
      <xdr:col>6</xdr:col>
      <xdr:colOff>38100</xdr:colOff>
      <xdr:row>96</xdr:row>
      <xdr:rowOff>116840</xdr:rowOff>
    </xdr:to>
    <xdr:sp macro="" textlink="">
      <xdr:nvSpPr>
        <xdr:cNvPr id="247" name="フローチャート: 判断 246"/>
        <xdr:cNvSpPr/>
      </xdr:nvSpPr>
      <xdr:spPr>
        <a:xfrm>
          <a:off x="10795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133350</xdr:rowOff>
    </xdr:from>
    <xdr:ext cx="534035" cy="258445"/>
    <xdr:sp macro="" textlink="">
      <xdr:nvSpPr>
        <xdr:cNvPr id="248" name="テキスト ボックス 247"/>
        <xdr:cNvSpPr txBox="1"/>
      </xdr:nvSpPr>
      <xdr:spPr>
        <a:xfrm>
          <a:off x="862965" y="16249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84455</xdr:rowOff>
    </xdr:from>
    <xdr:to xmlns:xdr="http://schemas.openxmlformats.org/drawingml/2006/spreadsheetDrawing">
      <xdr:col>24</xdr:col>
      <xdr:colOff>114300</xdr:colOff>
      <xdr:row>97</xdr:row>
      <xdr:rowOff>14605</xdr:rowOff>
    </xdr:to>
    <xdr:sp macro="" textlink="">
      <xdr:nvSpPr>
        <xdr:cNvPr id="254" name="楕円 253"/>
        <xdr:cNvSpPr/>
      </xdr:nvSpPr>
      <xdr:spPr>
        <a:xfrm>
          <a:off x="4584700" y="16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63500</xdr:rowOff>
    </xdr:from>
    <xdr:ext cx="534670" cy="258445"/>
    <xdr:sp macro="" textlink="">
      <xdr:nvSpPr>
        <xdr:cNvPr id="255" name="扶助費該当値テキスト"/>
        <xdr:cNvSpPr txBox="1"/>
      </xdr:nvSpPr>
      <xdr:spPr>
        <a:xfrm>
          <a:off x="4686300" y="16522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59690</xdr:rowOff>
    </xdr:from>
    <xdr:to xmlns:xdr="http://schemas.openxmlformats.org/drawingml/2006/spreadsheetDrawing">
      <xdr:col>20</xdr:col>
      <xdr:colOff>38100</xdr:colOff>
      <xdr:row>96</xdr:row>
      <xdr:rowOff>161290</xdr:rowOff>
    </xdr:to>
    <xdr:sp macro="" textlink="">
      <xdr:nvSpPr>
        <xdr:cNvPr id="256" name="楕円 255"/>
        <xdr:cNvSpPr/>
      </xdr:nvSpPr>
      <xdr:spPr>
        <a:xfrm>
          <a:off x="3746500" y="165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152400</xdr:rowOff>
    </xdr:from>
    <xdr:ext cx="534035" cy="259080"/>
    <xdr:sp macro="" textlink="">
      <xdr:nvSpPr>
        <xdr:cNvPr id="257" name="テキスト ボックス 256"/>
        <xdr:cNvSpPr txBox="1"/>
      </xdr:nvSpPr>
      <xdr:spPr>
        <a:xfrm>
          <a:off x="3529965" y="16611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83185</xdr:rowOff>
    </xdr:from>
    <xdr:to xmlns:xdr="http://schemas.openxmlformats.org/drawingml/2006/spreadsheetDrawing">
      <xdr:col>15</xdr:col>
      <xdr:colOff>101600</xdr:colOff>
      <xdr:row>97</xdr:row>
      <xdr:rowOff>13335</xdr:rowOff>
    </xdr:to>
    <xdr:sp macro="" textlink="">
      <xdr:nvSpPr>
        <xdr:cNvPr id="258" name="楕円 257"/>
        <xdr:cNvSpPr/>
      </xdr:nvSpPr>
      <xdr:spPr>
        <a:xfrm>
          <a:off x="2857500" y="165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4445</xdr:rowOff>
    </xdr:from>
    <xdr:ext cx="534035" cy="259080"/>
    <xdr:sp macro="" textlink="">
      <xdr:nvSpPr>
        <xdr:cNvPr id="259" name="テキスト ボックス 258"/>
        <xdr:cNvSpPr txBox="1"/>
      </xdr:nvSpPr>
      <xdr:spPr>
        <a:xfrm>
          <a:off x="2640965" y="16635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113030</xdr:rowOff>
    </xdr:from>
    <xdr:to xmlns:xdr="http://schemas.openxmlformats.org/drawingml/2006/spreadsheetDrawing">
      <xdr:col>10</xdr:col>
      <xdr:colOff>165100</xdr:colOff>
      <xdr:row>97</xdr:row>
      <xdr:rowOff>43180</xdr:rowOff>
    </xdr:to>
    <xdr:sp macro="" textlink="">
      <xdr:nvSpPr>
        <xdr:cNvPr id="260" name="楕円 259"/>
        <xdr:cNvSpPr/>
      </xdr:nvSpPr>
      <xdr:spPr>
        <a:xfrm>
          <a:off x="1968500" y="165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34290</xdr:rowOff>
    </xdr:from>
    <xdr:ext cx="534035" cy="259080"/>
    <xdr:sp macro="" textlink="">
      <xdr:nvSpPr>
        <xdr:cNvPr id="261" name="テキスト ボックス 260"/>
        <xdr:cNvSpPr txBox="1"/>
      </xdr:nvSpPr>
      <xdr:spPr>
        <a:xfrm>
          <a:off x="1751965" y="16664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113030</xdr:rowOff>
    </xdr:from>
    <xdr:to xmlns:xdr="http://schemas.openxmlformats.org/drawingml/2006/spreadsheetDrawing">
      <xdr:col>6</xdr:col>
      <xdr:colOff>38100</xdr:colOff>
      <xdr:row>97</xdr:row>
      <xdr:rowOff>43180</xdr:rowOff>
    </xdr:to>
    <xdr:sp macro="" textlink="">
      <xdr:nvSpPr>
        <xdr:cNvPr id="262" name="楕円 261"/>
        <xdr:cNvSpPr/>
      </xdr:nvSpPr>
      <xdr:spPr>
        <a:xfrm>
          <a:off x="1079500" y="165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34290</xdr:rowOff>
    </xdr:from>
    <xdr:ext cx="534035" cy="259080"/>
    <xdr:sp macro="" textlink="">
      <xdr:nvSpPr>
        <xdr:cNvPr id="263" name="テキスト ボックス 262"/>
        <xdr:cNvSpPr txBox="1"/>
      </xdr:nvSpPr>
      <xdr:spPr>
        <a:xfrm>
          <a:off x="862965" y="16664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5" name="テキスト ボックス 274"/>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7" name="テキスト ボックス 276"/>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9" name="テキスト ボックス 278"/>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81" name="テキスト ボックス 280"/>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3" name="テキスト ボックス 282"/>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85" name="テキスト ボックス 284"/>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99060</xdr:rowOff>
    </xdr:from>
    <xdr:to xmlns:xdr="http://schemas.openxmlformats.org/drawingml/2006/spreadsheetDrawing">
      <xdr:col>54</xdr:col>
      <xdr:colOff>189865</xdr:colOff>
      <xdr:row>38</xdr:row>
      <xdr:rowOff>137160</xdr:rowOff>
    </xdr:to>
    <xdr:cxnSp macro="">
      <xdr:nvCxnSpPr>
        <xdr:cNvPr id="287" name="直線コネクタ 286"/>
        <xdr:cNvCxnSpPr/>
      </xdr:nvCxnSpPr>
      <xdr:spPr>
        <a:xfrm flipV="1">
          <a:off x="10475595" y="54140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140970</xdr:rowOff>
    </xdr:from>
    <xdr:ext cx="534670" cy="259080"/>
    <xdr:sp macro="" textlink="">
      <xdr:nvSpPr>
        <xdr:cNvPr id="288" name="補助費等最小値テキスト"/>
        <xdr:cNvSpPr txBox="1"/>
      </xdr:nvSpPr>
      <xdr:spPr>
        <a:xfrm>
          <a:off x="10528300" y="6656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137160</xdr:rowOff>
    </xdr:from>
    <xdr:to xmlns:xdr="http://schemas.openxmlformats.org/drawingml/2006/spreadsheetDrawing">
      <xdr:col>55</xdr:col>
      <xdr:colOff>88900</xdr:colOff>
      <xdr:row>38</xdr:row>
      <xdr:rowOff>137160</xdr:rowOff>
    </xdr:to>
    <xdr:cxnSp macro="">
      <xdr:nvCxnSpPr>
        <xdr:cNvPr id="289" name="直線コネクタ 288"/>
        <xdr:cNvCxnSpPr/>
      </xdr:nvCxnSpPr>
      <xdr:spPr>
        <a:xfrm>
          <a:off x="10388600" y="665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45720</xdr:rowOff>
    </xdr:from>
    <xdr:ext cx="598805" cy="259080"/>
    <xdr:sp macro="" textlink="">
      <xdr:nvSpPr>
        <xdr:cNvPr id="290" name="補助費等最大値テキスト"/>
        <xdr:cNvSpPr txBox="1"/>
      </xdr:nvSpPr>
      <xdr:spPr>
        <a:xfrm>
          <a:off x="10528300" y="518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691,405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99060</xdr:rowOff>
    </xdr:from>
    <xdr:to xmlns:xdr="http://schemas.openxmlformats.org/drawingml/2006/spreadsheetDrawing">
      <xdr:col>55</xdr:col>
      <xdr:colOff>88900</xdr:colOff>
      <xdr:row>31</xdr:row>
      <xdr:rowOff>99060</xdr:rowOff>
    </xdr:to>
    <xdr:cxnSp macro="">
      <xdr:nvCxnSpPr>
        <xdr:cNvPr id="291" name="直線コネクタ 290"/>
        <xdr:cNvCxnSpPr/>
      </xdr:nvCxnSpPr>
      <xdr:spPr>
        <a:xfrm>
          <a:off x="10388600" y="541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98425</xdr:rowOff>
    </xdr:from>
    <xdr:to xmlns:xdr="http://schemas.openxmlformats.org/drawingml/2006/spreadsheetDrawing">
      <xdr:col>55</xdr:col>
      <xdr:colOff>0</xdr:colOff>
      <xdr:row>38</xdr:row>
      <xdr:rowOff>71755</xdr:rowOff>
    </xdr:to>
    <xdr:cxnSp macro="">
      <xdr:nvCxnSpPr>
        <xdr:cNvPr id="292" name="直線コネクタ 291"/>
        <xdr:cNvCxnSpPr/>
      </xdr:nvCxnSpPr>
      <xdr:spPr>
        <a:xfrm flipV="1">
          <a:off x="9639300" y="6442075"/>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170815</xdr:rowOff>
    </xdr:from>
    <xdr:ext cx="598805" cy="258445"/>
    <xdr:sp macro="" textlink="">
      <xdr:nvSpPr>
        <xdr:cNvPr id="293" name="補助費等平均値テキスト"/>
        <xdr:cNvSpPr txBox="1"/>
      </xdr:nvSpPr>
      <xdr:spPr>
        <a:xfrm>
          <a:off x="10528300" y="61715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147955</xdr:rowOff>
    </xdr:from>
    <xdr:to xmlns:xdr="http://schemas.openxmlformats.org/drawingml/2006/spreadsheetDrawing">
      <xdr:col>55</xdr:col>
      <xdr:colOff>50800</xdr:colOff>
      <xdr:row>37</xdr:row>
      <xdr:rowOff>78105</xdr:rowOff>
    </xdr:to>
    <xdr:sp macro="" textlink="">
      <xdr:nvSpPr>
        <xdr:cNvPr id="294" name="フローチャート: 判断 293"/>
        <xdr:cNvSpPr/>
      </xdr:nvSpPr>
      <xdr:spPr>
        <a:xfrm>
          <a:off x="104267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71755</xdr:rowOff>
    </xdr:from>
    <xdr:to xmlns:xdr="http://schemas.openxmlformats.org/drawingml/2006/spreadsheetDrawing">
      <xdr:col>50</xdr:col>
      <xdr:colOff>114300</xdr:colOff>
      <xdr:row>38</xdr:row>
      <xdr:rowOff>81280</xdr:rowOff>
    </xdr:to>
    <xdr:cxnSp macro="">
      <xdr:nvCxnSpPr>
        <xdr:cNvPr id="295" name="直線コネクタ 294"/>
        <xdr:cNvCxnSpPr/>
      </xdr:nvCxnSpPr>
      <xdr:spPr>
        <a:xfrm flipV="1">
          <a:off x="8750300" y="65868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134620</xdr:rowOff>
    </xdr:from>
    <xdr:to xmlns:xdr="http://schemas.openxmlformats.org/drawingml/2006/spreadsheetDrawing">
      <xdr:col>50</xdr:col>
      <xdr:colOff>165100</xdr:colOff>
      <xdr:row>37</xdr:row>
      <xdr:rowOff>64770</xdr:rowOff>
    </xdr:to>
    <xdr:sp macro="" textlink="">
      <xdr:nvSpPr>
        <xdr:cNvPr id="296" name="フローチャート: 判断 295"/>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81280</xdr:rowOff>
    </xdr:from>
    <xdr:ext cx="598170" cy="259080"/>
    <xdr:sp macro="" textlink="">
      <xdr:nvSpPr>
        <xdr:cNvPr id="297" name="テキスト ボックス 296"/>
        <xdr:cNvSpPr txBox="1"/>
      </xdr:nvSpPr>
      <xdr:spPr>
        <a:xfrm>
          <a:off x="9339580" y="6082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81280</xdr:rowOff>
    </xdr:from>
    <xdr:to xmlns:xdr="http://schemas.openxmlformats.org/drawingml/2006/spreadsheetDrawing">
      <xdr:col>45</xdr:col>
      <xdr:colOff>177800</xdr:colOff>
      <xdr:row>38</xdr:row>
      <xdr:rowOff>93980</xdr:rowOff>
    </xdr:to>
    <xdr:cxnSp macro="">
      <xdr:nvCxnSpPr>
        <xdr:cNvPr id="298" name="直線コネクタ 297"/>
        <xdr:cNvCxnSpPr/>
      </xdr:nvCxnSpPr>
      <xdr:spPr>
        <a:xfrm flipV="1">
          <a:off x="7861300" y="65963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162560</xdr:rowOff>
    </xdr:from>
    <xdr:to xmlns:xdr="http://schemas.openxmlformats.org/drawingml/2006/spreadsheetDrawing">
      <xdr:col>46</xdr:col>
      <xdr:colOff>38100</xdr:colOff>
      <xdr:row>37</xdr:row>
      <xdr:rowOff>92710</xdr:rowOff>
    </xdr:to>
    <xdr:sp macro="" textlink="">
      <xdr:nvSpPr>
        <xdr:cNvPr id="299" name="フローチャート: 判断 298"/>
        <xdr:cNvSpPr/>
      </xdr:nvSpPr>
      <xdr:spPr>
        <a:xfrm>
          <a:off x="869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109855</xdr:rowOff>
    </xdr:from>
    <xdr:ext cx="598170" cy="258445"/>
    <xdr:sp macro="" textlink="">
      <xdr:nvSpPr>
        <xdr:cNvPr id="300" name="テキスト ボックス 299"/>
        <xdr:cNvSpPr txBox="1"/>
      </xdr:nvSpPr>
      <xdr:spPr>
        <a:xfrm>
          <a:off x="8450580" y="6110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77470</xdr:rowOff>
    </xdr:from>
    <xdr:to xmlns:xdr="http://schemas.openxmlformats.org/drawingml/2006/spreadsheetDrawing">
      <xdr:col>41</xdr:col>
      <xdr:colOff>50800</xdr:colOff>
      <xdr:row>38</xdr:row>
      <xdr:rowOff>93980</xdr:rowOff>
    </xdr:to>
    <xdr:cxnSp macro="">
      <xdr:nvCxnSpPr>
        <xdr:cNvPr id="301" name="直線コネクタ 300"/>
        <xdr:cNvCxnSpPr/>
      </xdr:nvCxnSpPr>
      <xdr:spPr>
        <a:xfrm>
          <a:off x="6972300" y="65925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1905</xdr:rowOff>
    </xdr:from>
    <xdr:to xmlns:xdr="http://schemas.openxmlformats.org/drawingml/2006/spreadsheetDrawing">
      <xdr:col>41</xdr:col>
      <xdr:colOff>101600</xdr:colOff>
      <xdr:row>37</xdr:row>
      <xdr:rowOff>103505</xdr:rowOff>
    </xdr:to>
    <xdr:sp macro="" textlink="">
      <xdr:nvSpPr>
        <xdr:cNvPr id="302" name="フローチャート: 判断 301"/>
        <xdr:cNvSpPr/>
      </xdr:nvSpPr>
      <xdr:spPr>
        <a:xfrm>
          <a:off x="78105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120650</xdr:rowOff>
    </xdr:from>
    <xdr:ext cx="598170" cy="258445"/>
    <xdr:sp macro="" textlink="">
      <xdr:nvSpPr>
        <xdr:cNvPr id="303" name="テキスト ボックス 302"/>
        <xdr:cNvSpPr txBox="1"/>
      </xdr:nvSpPr>
      <xdr:spPr>
        <a:xfrm>
          <a:off x="7561580" y="6121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13335</xdr:rowOff>
    </xdr:from>
    <xdr:to xmlns:xdr="http://schemas.openxmlformats.org/drawingml/2006/spreadsheetDrawing">
      <xdr:col>36</xdr:col>
      <xdr:colOff>165100</xdr:colOff>
      <xdr:row>37</xdr:row>
      <xdr:rowOff>114935</xdr:rowOff>
    </xdr:to>
    <xdr:sp macro="" textlink="">
      <xdr:nvSpPr>
        <xdr:cNvPr id="304" name="フローチャート: 判断 303"/>
        <xdr:cNvSpPr/>
      </xdr:nvSpPr>
      <xdr:spPr>
        <a:xfrm>
          <a:off x="69215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132080</xdr:rowOff>
    </xdr:from>
    <xdr:ext cx="598170" cy="258445"/>
    <xdr:sp macro="" textlink="">
      <xdr:nvSpPr>
        <xdr:cNvPr id="305" name="テキスト ボックス 304"/>
        <xdr:cNvSpPr txBox="1"/>
      </xdr:nvSpPr>
      <xdr:spPr>
        <a:xfrm>
          <a:off x="6672580" y="6132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47625</xdr:rowOff>
    </xdr:from>
    <xdr:to xmlns:xdr="http://schemas.openxmlformats.org/drawingml/2006/spreadsheetDrawing">
      <xdr:col>55</xdr:col>
      <xdr:colOff>50800</xdr:colOff>
      <xdr:row>37</xdr:row>
      <xdr:rowOff>149225</xdr:rowOff>
    </xdr:to>
    <xdr:sp macro="" textlink="">
      <xdr:nvSpPr>
        <xdr:cNvPr id="311" name="楕円 310"/>
        <xdr:cNvSpPr/>
      </xdr:nvSpPr>
      <xdr:spPr>
        <a:xfrm>
          <a:off x="104267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26035</xdr:rowOff>
    </xdr:from>
    <xdr:ext cx="598805" cy="259080"/>
    <xdr:sp macro="" textlink="">
      <xdr:nvSpPr>
        <xdr:cNvPr id="312" name="補助費等該当値テキスト"/>
        <xdr:cNvSpPr txBox="1"/>
      </xdr:nvSpPr>
      <xdr:spPr>
        <a:xfrm>
          <a:off x="10528300" y="6369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20955</xdr:rowOff>
    </xdr:from>
    <xdr:to xmlns:xdr="http://schemas.openxmlformats.org/drawingml/2006/spreadsheetDrawing">
      <xdr:col>50</xdr:col>
      <xdr:colOff>165100</xdr:colOff>
      <xdr:row>38</xdr:row>
      <xdr:rowOff>122555</xdr:rowOff>
    </xdr:to>
    <xdr:sp macro="" textlink="">
      <xdr:nvSpPr>
        <xdr:cNvPr id="313" name="楕円 312"/>
        <xdr:cNvSpPr/>
      </xdr:nvSpPr>
      <xdr:spPr>
        <a:xfrm>
          <a:off x="95885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113665</xdr:rowOff>
    </xdr:from>
    <xdr:ext cx="534035" cy="258445"/>
    <xdr:sp macro="" textlink="">
      <xdr:nvSpPr>
        <xdr:cNvPr id="314" name="テキスト ボックス 313"/>
        <xdr:cNvSpPr txBox="1"/>
      </xdr:nvSpPr>
      <xdr:spPr>
        <a:xfrm>
          <a:off x="9371965" y="6628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30480</xdr:rowOff>
    </xdr:from>
    <xdr:to xmlns:xdr="http://schemas.openxmlformats.org/drawingml/2006/spreadsheetDrawing">
      <xdr:col>46</xdr:col>
      <xdr:colOff>38100</xdr:colOff>
      <xdr:row>38</xdr:row>
      <xdr:rowOff>132080</xdr:rowOff>
    </xdr:to>
    <xdr:sp macro="" textlink="">
      <xdr:nvSpPr>
        <xdr:cNvPr id="315" name="楕円 314"/>
        <xdr:cNvSpPr/>
      </xdr:nvSpPr>
      <xdr:spPr>
        <a:xfrm>
          <a:off x="8699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123190</xdr:rowOff>
    </xdr:from>
    <xdr:ext cx="534035" cy="258445"/>
    <xdr:sp macro="" textlink="">
      <xdr:nvSpPr>
        <xdr:cNvPr id="316" name="テキスト ボックス 315"/>
        <xdr:cNvSpPr txBox="1"/>
      </xdr:nvSpPr>
      <xdr:spPr>
        <a:xfrm>
          <a:off x="8482965" y="6638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43180</xdr:rowOff>
    </xdr:from>
    <xdr:to xmlns:xdr="http://schemas.openxmlformats.org/drawingml/2006/spreadsheetDrawing">
      <xdr:col>41</xdr:col>
      <xdr:colOff>101600</xdr:colOff>
      <xdr:row>38</xdr:row>
      <xdr:rowOff>144780</xdr:rowOff>
    </xdr:to>
    <xdr:sp macro="" textlink="">
      <xdr:nvSpPr>
        <xdr:cNvPr id="317" name="楕円 316"/>
        <xdr:cNvSpPr/>
      </xdr:nvSpPr>
      <xdr:spPr>
        <a:xfrm>
          <a:off x="7810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135890</xdr:rowOff>
    </xdr:from>
    <xdr:ext cx="534035" cy="259080"/>
    <xdr:sp macro="" textlink="">
      <xdr:nvSpPr>
        <xdr:cNvPr id="318" name="テキスト ボックス 317"/>
        <xdr:cNvSpPr txBox="1"/>
      </xdr:nvSpPr>
      <xdr:spPr>
        <a:xfrm>
          <a:off x="7593965" y="6650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26670</xdr:rowOff>
    </xdr:from>
    <xdr:to xmlns:xdr="http://schemas.openxmlformats.org/drawingml/2006/spreadsheetDrawing">
      <xdr:col>36</xdr:col>
      <xdr:colOff>165100</xdr:colOff>
      <xdr:row>38</xdr:row>
      <xdr:rowOff>128270</xdr:rowOff>
    </xdr:to>
    <xdr:sp macro="" textlink="">
      <xdr:nvSpPr>
        <xdr:cNvPr id="319" name="楕円 318"/>
        <xdr:cNvSpPr/>
      </xdr:nvSpPr>
      <xdr:spPr>
        <a:xfrm>
          <a:off x="6921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119380</xdr:rowOff>
    </xdr:from>
    <xdr:ext cx="534035" cy="259080"/>
    <xdr:sp macro="" textlink="">
      <xdr:nvSpPr>
        <xdr:cNvPr id="320" name="テキスト ボックス 319"/>
        <xdr:cNvSpPr txBox="1"/>
      </xdr:nvSpPr>
      <xdr:spPr>
        <a:xfrm>
          <a:off x="6704965" y="6634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1" name="直線コネクタ 33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2" name="テキスト ボックス 331"/>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3" name="直線コネクタ 33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5165" cy="258445"/>
    <xdr:sp macro="" textlink="">
      <xdr:nvSpPr>
        <xdr:cNvPr id="334" name="テキスト ボックス 333"/>
        <xdr:cNvSpPr txBox="1"/>
      </xdr:nvSpPr>
      <xdr:spPr>
        <a:xfrm>
          <a:off x="5918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5" name="直線コネクタ 33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5165" cy="258445"/>
    <xdr:sp macro="" textlink="">
      <xdr:nvSpPr>
        <xdr:cNvPr id="336" name="テキスト ボックス 335"/>
        <xdr:cNvSpPr txBox="1"/>
      </xdr:nvSpPr>
      <xdr:spPr>
        <a:xfrm>
          <a:off x="5918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7" name="直線コネクタ 33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5165" cy="258445"/>
    <xdr:sp macro="" textlink="">
      <xdr:nvSpPr>
        <xdr:cNvPr id="338" name="テキスト ボックス 337"/>
        <xdr:cNvSpPr txBox="1"/>
      </xdr:nvSpPr>
      <xdr:spPr>
        <a:xfrm>
          <a:off x="5918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0" name="テキスト ボックス 339"/>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74930</xdr:rowOff>
    </xdr:from>
    <xdr:to xmlns:xdr="http://schemas.openxmlformats.org/drawingml/2006/spreadsheetDrawing">
      <xdr:col>54</xdr:col>
      <xdr:colOff>189865</xdr:colOff>
      <xdr:row>58</xdr:row>
      <xdr:rowOff>123190</xdr:rowOff>
    </xdr:to>
    <xdr:cxnSp macro="">
      <xdr:nvCxnSpPr>
        <xdr:cNvPr id="342" name="直線コネクタ 341"/>
        <xdr:cNvCxnSpPr/>
      </xdr:nvCxnSpPr>
      <xdr:spPr>
        <a:xfrm flipV="1">
          <a:off x="10475595" y="8818880"/>
          <a:ext cx="127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127000</xdr:rowOff>
    </xdr:from>
    <xdr:ext cx="534670" cy="259080"/>
    <xdr:sp macro="" textlink="">
      <xdr:nvSpPr>
        <xdr:cNvPr id="343" name="普通建設事業費最小値テキスト"/>
        <xdr:cNvSpPr txBox="1"/>
      </xdr:nvSpPr>
      <xdr:spPr>
        <a:xfrm>
          <a:off x="10528300" y="10071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123190</xdr:rowOff>
    </xdr:from>
    <xdr:to xmlns:xdr="http://schemas.openxmlformats.org/drawingml/2006/spreadsheetDrawing">
      <xdr:col>55</xdr:col>
      <xdr:colOff>88900</xdr:colOff>
      <xdr:row>58</xdr:row>
      <xdr:rowOff>123190</xdr:rowOff>
    </xdr:to>
    <xdr:cxnSp macro="">
      <xdr:nvCxnSpPr>
        <xdr:cNvPr id="344" name="直線コネクタ 343"/>
        <xdr:cNvCxnSpPr/>
      </xdr:nvCxnSpPr>
      <xdr:spPr>
        <a:xfrm>
          <a:off x="10388600" y="10067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21590</xdr:rowOff>
    </xdr:from>
    <xdr:ext cx="690245" cy="259080"/>
    <xdr:sp macro="" textlink="">
      <xdr:nvSpPr>
        <xdr:cNvPr id="345" name="普通建設事業費最大値テキスト"/>
        <xdr:cNvSpPr txBox="1"/>
      </xdr:nvSpPr>
      <xdr:spPr>
        <a:xfrm>
          <a:off x="10528300" y="8594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2,766,633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74930</xdr:rowOff>
    </xdr:from>
    <xdr:to xmlns:xdr="http://schemas.openxmlformats.org/drawingml/2006/spreadsheetDrawing">
      <xdr:col>55</xdr:col>
      <xdr:colOff>88900</xdr:colOff>
      <xdr:row>51</xdr:row>
      <xdr:rowOff>74930</xdr:rowOff>
    </xdr:to>
    <xdr:cxnSp macro="">
      <xdr:nvCxnSpPr>
        <xdr:cNvPr id="346" name="直線コネクタ 345"/>
        <xdr:cNvCxnSpPr/>
      </xdr:nvCxnSpPr>
      <xdr:spPr>
        <a:xfrm>
          <a:off x="10388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64770</xdr:rowOff>
    </xdr:from>
    <xdr:to xmlns:xdr="http://schemas.openxmlformats.org/drawingml/2006/spreadsheetDrawing">
      <xdr:col>55</xdr:col>
      <xdr:colOff>0</xdr:colOff>
      <xdr:row>58</xdr:row>
      <xdr:rowOff>90805</xdr:rowOff>
    </xdr:to>
    <xdr:cxnSp macro="">
      <xdr:nvCxnSpPr>
        <xdr:cNvPr id="347" name="直線コネクタ 346"/>
        <xdr:cNvCxnSpPr/>
      </xdr:nvCxnSpPr>
      <xdr:spPr>
        <a:xfrm>
          <a:off x="9639300" y="1000887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158750</xdr:rowOff>
    </xdr:from>
    <xdr:ext cx="598805" cy="259080"/>
    <xdr:sp macro="" textlink="">
      <xdr:nvSpPr>
        <xdr:cNvPr id="348" name="普通建設事業費平均値テキスト"/>
        <xdr:cNvSpPr txBox="1"/>
      </xdr:nvSpPr>
      <xdr:spPr>
        <a:xfrm>
          <a:off x="10528300" y="97599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135890</xdr:rowOff>
    </xdr:from>
    <xdr:to xmlns:xdr="http://schemas.openxmlformats.org/drawingml/2006/spreadsheetDrawing">
      <xdr:col>55</xdr:col>
      <xdr:colOff>50800</xdr:colOff>
      <xdr:row>58</xdr:row>
      <xdr:rowOff>66040</xdr:rowOff>
    </xdr:to>
    <xdr:sp macro="" textlink="">
      <xdr:nvSpPr>
        <xdr:cNvPr id="349" name="フローチャート: 判断 348"/>
        <xdr:cNvSpPr/>
      </xdr:nvSpPr>
      <xdr:spPr>
        <a:xfrm>
          <a:off x="10426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64770</xdr:rowOff>
    </xdr:from>
    <xdr:to xmlns:xdr="http://schemas.openxmlformats.org/drawingml/2006/spreadsheetDrawing">
      <xdr:col>50</xdr:col>
      <xdr:colOff>114300</xdr:colOff>
      <xdr:row>58</xdr:row>
      <xdr:rowOff>109220</xdr:rowOff>
    </xdr:to>
    <xdr:cxnSp macro="">
      <xdr:nvCxnSpPr>
        <xdr:cNvPr id="350" name="直線コネクタ 349"/>
        <xdr:cNvCxnSpPr/>
      </xdr:nvCxnSpPr>
      <xdr:spPr>
        <a:xfrm flipV="1">
          <a:off x="8750300" y="1000887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127000</xdr:rowOff>
    </xdr:from>
    <xdr:to xmlns:xdr="http://schemas.openxmlformats.org/drawingml/2006/spreadsheetDrawing">
      <xdr:col>50</xdr:col>
      <xdr:colOff>165100</xdr:colOff>
      <xdr:row>58</xdr:row>
      <xdr:rowOff>57150</xdr:rowOff>
    </xdr:to>
    <xdr:sp macro="" textlink="">
      <xdr:nvSpPr>
        <xdr:cNvPr id="351" name="フローチャート: 判断 350"/>
        <xdr:cNvSpPr/>
      </xdr:nvSpPr>
      <xdr:spPr>
        <a:xfrm>
          <a:off x="9588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73660</xdr:rowOff>
    </xdr:from>
    <xdr:ext cx="598170" cy="259080"/>
    <xdr:sp macro="" textlink="">
      <xdr:nvSpPr>
        <xdr:cNvPr id="352" name="テキスト ボックス 351"/>
        <xdr:cNvSpPr txBox="1"/>
      </xdr:nvSpPr>
      <xdr:spPr>
        <a:xfrm>
          <a:off x="9339580" y="9674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94615</xdr:rowOff>
    </xdr:from>
    <xdr:to xmlns:xdr="http://schemas.openxmlformats.org/drawingml/2006/spreadsheetDrawing">
      <xdr:col>45</xdr:col>
      <xdr:colOff>177800</xdr:colOff>
      <xdr:row>58</xdr:row>
      <xdr:rowOff>109220</xdr:rowOff>
    </xdr:to>
    <xdr:cxnSp macro="">
      <xdr:nvCxnSpPr>
        <xdr:cNvPr id="353" name="直線コネクタ 352"/>
        <xdr:cNvCxnSpPr/>
      </xdr:nvCxnSpPr>
      <xdr:spPr>
        <a:xfrm>
          <a:off x="7861300" y="100387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127000</xdr:rowOff>
    </xdr:from>
    <xdr:to xmlns:xdr="http://schemas.openxmlformats.org/drawingml/2006/spreadsheetDrawing">
      <xdr:col>46</xdr:col>
      <xdr:colOff>38100</xdr:colOff>
      <xdr:row>58</xdr:row>
      <xdr:rowOff>57150</xdr:rowOff>
    </xdr:to>
    <xdr:sp macro="" textlink="">
      <xdr:nvSpPr>
        <xdr:cNvPr id="354" name="フローチャート: 判断 353"/>
        <xdr:cNvSpPr/>
      </xdr:nvSpPr>
      <xdr:spPr>
        <a:xfrm>
          <a:off x="8699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73660</xdr:rowOff>
    </xdr:from>
    <xdr:ext cx="598170" cy="259080"/>
    <xdr:sp macro="" textlink="">
      <xdr:nvSpPr>
        <xdr:cNvPr id="355" name="テキスト ボックス 354"/>
        <xdr:cNvSpPr txBox="1"/>
      </xdr:nvSpPr>
      <xdr:spPr>
        <a:xfrm>
          <a:off x="8450580" y="9674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71120</xdr:rowOff>
    </xdr:from>
    <xdr:to xmlns:xdr="http://schemas.openxmlformats.org/drawingml/2006/spreadsheetDrawing">
      <xdr:col>41</xdr:col>
      <xdr:colOff>50800</xdr:colOff>
      <xdr:row>58</xdr:row>
      <xdr:rowOff>94615</xdr:rowOff>
    </xdr:to>
    <xdr:cxnSp macro="">
      <xdr:nvCxnSpPr>
        <xdr:cNvPr id="356" name="直線コネクタ 355"/>
        <xdr:cNvCxnSpPr/>
      </xdr:nvCxnSpPr>
      <xdr:spPr>
        <a:xfrm>
          <a:off x="6972300" y="100152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132080</xdr:rowOff>
    </xdr:from>
    <xdr:to xmlns:xdr="http://schemas.openxmlformats.org/drawingml/2006/spreadsheetDrawing">
      <xdr:col>41</xdr:col>
      <xdr:colOff>101600</xdr:colOff>
      <xdr:row>58</xdr:row>
      <xdr:rowOff>62230</xdr:rowOff>
    </xdr:to>
    <xdr:sp macro="" textlink="">
      <xdr:nvSpPr>
        <xdr:cNvPr id="357" name="フローチャート: 判断 356"/>
        <xdr:cNvSpPr/>
      </xdr:nvSpPr>
      <xdr:spPr>
        <a:xfrm>
          <a:off x="7810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78740</xdr:rowOff>
    </xdr:from>
    <xdr:ext cx="598170" cy="259080"/>
    <xdr:sp macro="" textlink="">
      <xdr:nvSpPr>
        <xdr:cNvPr id="358" name="テキスト ボックス 357"/>
        <xdr:cNvSpPr txBox="1"/>
      </xdr:nvSpPr>
      <xdr:spPr>
        <a:xfrm>
          <a:off x="7561580" y="9679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107950</xdr:rowOff>
    </xdr:from>
    <xdr:to xmlns:xdr="http://schemas.openxmlformats.org/drawingml/2006/spreadsheetDrawing">
      <xdr:col>36</xdr:col>
      <xdr:colOff>165100</xdr:colOff>
      <xdr:row>58</xdr:row>
      <xdr:rowOff>38100</xdr:rowOff>
    </xdr:to>
    <xdr:sp macro="" textlink="">
      <xdr:nvSpPr>
        <xdr:cNvPr id="359" name="フローチャート: 判断 358"/>
        <xdr:cNvSpPr/>
      </xdr:nvSpPr>
      <xdr:spPr>
        <a:xfrm>
          <a:off x="6921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54610</xdr:rowOff>
    </xdr:from>
    <xdr:ext cx="598170" cy="258445"/>
    <xdr:sp macro="" textlink="">
      <xdr:nvSpPr>
        <xdr:cNvPr id="360" name="テキスト ボックス 359"/>
        <xdr:cNvSpPr txBox="1"/>
      </xdr:nvSpPr>
      <xdr:spPr>
        <a:xfrm>
          <a:off x="6672580" y="9655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333,013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40640</xdr:rowOff>
    </xdr:from>
    <xdr:to xmlns:xdr="http://schemas.openxmlformats.org/drawingml/2006/spreadsheetDrawing">
      <xdr:col>55</xdr:col>
      <xdr:colOff>50800</xdr:colOff>
      <xdr:row>58</xdr:row>
      <xdr:rowOff>141605</xdr:rowOff>
    </xdr:to>
    <xdr:sp macro="" textlink="">
      <xdr:nvSpPr>
        <xdr:cNvPr id="366" name="楕円 365"/>
        <xdr:cNvSpPr/>
      </xdr:nvSpPr>
      <xdr:spPr>
        <a:xfrm>
          <a:off x="104267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126365</xdr:rowOff>
    </xdr:from>
    <xdr:ext cx="598805" cy="259080"/>
    <xdr:sp macro="" textlink="">
      <xdr:nvSpPr>
        <xdr:cNvPr id="367" name="普通建設事業費該当値テキスト"/>
        <xdr:cNvSpPr txBox="1"/>
      </xdr:nvSpPr>
      <xdr:spPr>
        <a:xfrm>
          <a:off x="10528300" y="98990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13970</xdr:rowOff>
    </xdr:from>
    <xdr:to xmlns:xdr="http://schemas.openxmlformats.org/drawingml/2006/spreadsheetDrawing">
      <xdr:col>50</xdr:col>
      <xdr:colOff>165100</xdr:colOff>
      <xdr:row>58</xdr:row>
      <xdr:rowOff>115570</xdr:rowOff>
    </xdr:to>
    <xdr:sp macro="" textlink="">
      <xdr:nvSpPr>
        <xdr:cNvPr id="368" name="楕円 367"/>
        <xdr:cNvSpPr/>
      </xdr:nvSpPr>
      <xdr:spPr>
        <a:xfrm>
          <a:off x="9588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107315</xdr:rowOff>
    </xdr:from>
    <xdr:ext cx="598170" cy="259080"/>
    <xdr:sp macro="" textlink="">
      <xdr:nvSpPr>
        <xdr:cNvPr id="369" name="テキスト ボックス 368"/>
        <xdr:cNvSpPr txBox="1"/>
      </xdr:nvSpPr>
      <xdr:spPr>
        <a:xfrm>
          <a:off x="9339580" y="100514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58420</xdr:rowOff>
    </xdr:from>
    <xdr:to xmlns:xdr="http://schemas.openxmlformats.org/drawingml/2006/spreadsheetDrawing">
      <xdr:col>46</xdr:col>
      <xdr:colOff>38100</xdr:colOff>
      <xdr:row>58</xdr:row>
      <xdr:rowOff>160020</xdr:rowOff>
    </xdr:to>
    <xdr:sp macro="" textlink="">
      <xdr:nvSpPr>
        <xdr:cNvPr id="370" name="楕円 369"/>
        <xdr:cNvSpPr/>
      </xdr:nvSpPr>
      <xdr:spPr>
        <a:xfrm>
          <a:off x="8699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151130</xdr:rowOff>
    </xdr:from>
    <xdr:ext cx="534035" cy="259080"/>
    <xdr:sp macro="" textlink="">
      <xdr:nvSpPr>
        <xdr:cNvPr id="371" name="テキスト ボックス 370"/>
        <xdr:cNvSpPr txBox="1"/>
      </xdr:nvSpPr>
      <xdr:spPr>
        <a:xfrm>
          <a:off x="8482965" y="10095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43815</xdr:rowOff>
    </xdr:from>
    <xdr:to xmlns:xdr="http://schemas.openxmlformats.org/drawingml/2006/spreadsheetDrawing">
      <xdr:col>41</xdr:col>
      <xdr:colOff>101600</xdr:colOff>
      <xdr:row>58</xdr:row>
      <xdr:rowOff>145415</xdr:rowOff>
    </xdr:to>
    <xdr:sp macro="" textlink="">
      <xdr:nvSpPr>
        <xdr:cNvPr id="372" name="楕円 371"/>
        <xdr:cNvSpPr/>
      </xdr:nvSpPr>
      <xdr:spPr>
        <a:xfrm>
          <a:off x="78105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136525</xdr:rowOff>
    </xdr:from>
    <xdr:ext cx="534035" cy="258445"/>
    <xdr:sp macro="" textlink="">
      <xdr:nvSpPr>
        <xdr:cNvPr id="373" name="テキスト ボックス 372"/>
        <xdr:cNvSpPr txBox="1"/>
      </xdr:nvSpPr>
      <xdr:spPr>
        <a:xfrm>
          <a:off x="7593965" y="10080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20320</xdr:rowOff>
    </xdr:from>
    <xdr:to xmlns:xdr="http://schemas.openxmlformats.org/drawingml/2006/spreadsheetDrawing">
      <xdr:col>36</xdr:col>
      <xdr:colOff>165100</xdr:colOff>
      <xdr:row>58</xdr:row>
      <xdr:rowOff>121920</xdr:rowOff>
    </xdr:to>
    <xdr:sp macro="" textlink="">
      <xdr:nvSpPr>
        <xdr:cNvPr id="374" name="楕円 373"/>
        <xdr:cNvSpPr/>
      </xdr:nvSpPr>
      <xdr:spPr>
        <a:xfrm>
          <a:off x="69215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113030</xdr:rowOff>
    </xdr:from>
    <xdr:ext cx="598170" cy="259080"/>
    <xdr:sp macro="" textlink="">
      <xdr:nvSpPr>
        <xdr:cNvPr id="375" name="テキスト ボックス 374"/>
        <xdr:cNvSpPr txBox="1"/>
      </xdr:nvSpPr>
      <xdr:spPr>
        <a:xfrm>
          <a:off x="6672580" y="100571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7" name="テキスト ボックス 386"/>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89" name="テキスト ボックス 388"/>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1" name="テキスト ボックス 390"/>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3" name="テキスト ボックス 392"/>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92710</xdr:rowOff>
    </xdr:from>
    <xdr:ext cx="685165" cy="259080"/>
    <xdr:sp macro="" textlink="">
      <xdr:nvSpPr>
        <xdr:cNvPr id="395" name="テキスト ボックス 394"/>
        <xdr:cNvSpPr txBox="1"/>
      </xdr:nvSpPr>
      <xdr:spPr>
        <a:xfrm>
          <a:off x="591820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7" name="テキスト ボックス 396"/>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55880</xdr:rowOff>
    </xdr:from>
    <xdr:to xmlns:xdr="http://schemas.openxmlformats.org/drawingml/2006/spreadsheetDrawing">
      <xdr:col>54</xdr:col>
      <xdr:colOff>189865</xdr:colOff>
      <xdr:row>79</xdr:row>
      <xdr:rowOff>44450</xdr:rowOff>
    </xdr:to>
    <xdr:cxnSp macro="">
      <xdr:nvCxnSpPr>
        <xdr:cNvPr id="399" name="直線コネクタ 398"/>
        <xdr:cNvCxnSpPr/>
      </xdr:nvCxnSpPr>
      <xdr:spPr>
        <a:xfrm flipV="1">
          <a:off x="10475595" y="1222883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0"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1" name="直線コネクタ 400"/>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2540</xdr:rowOff>
    </xdr:from>
    <xdr:ext cx="690245" cy="259080"/>
    <xdr:sp macro="" textlink="">
      <xdr:nvSpPr>
        <xdr:cNvPr id="402" name="普通建設事業費 （ うち新規整備　）最大値テキスト"/>
        <xdr:cNvSpPr txBox="1"/>
      </xdr:nvSpPr>
      <xdr:spPr>
        <a:xfrm>
          <a:off x="10528300" y="120040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1,070,824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55880</xdr:rowOff>
    </xdr:from>
    <xdr:to xmlns:xdr="http://schemas.openxmlformats.org/drawingml/2006/spreadsheetDrawing">
      <xdr:col>55</xdr:col>
      <xdr:colOff>88900</xdr:colOff>
      <xdr:row>71</xdr:row>
      <xdr:rowOff>55880</xdr:rowOff>
    </xdr:to>
    <xdr:cxnSp macro="">
      <xdr:nvCxnSpPr>
        <xdr:cNvPr id="403" name="直線コネクタ 402"/>
        <xdr:cNvCxnSpPr/>
      </xdr:nvCxnSpPr>
      <xdr:spPr>
        <a:xfrm>
          <a:off x="10388600" y="1222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135255</xdr:rowOff>
    </xdr:from>
    <xdr:to xmlns:xdr="http://schemas.openxmlformats.org/drawingml/2006/spreadsheetDrawing">
      <xdr:col>55</xdr:col>
      <xdr:colOff>0</xdr:colOff>
      <xdr:row>79</xdr:row>
      <xdr:rowOff>32385</xdr:rowOff>
    </xdr:to>
    <xdr:cxnSp macro="">
      <xdr:nvCxnSpPr>
        <xdr:cNvPr id="404" name="直線コネクタ 403"/>
        <xdr:cNvCxnSpPr/>
      </xdr:nvCxnSpPr>
      <xdr:spPr>
        <a:xfrm>
          <a:off x="9639300" y="1350835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99695</xdr:rowOff>
    </xdr:from>
    <xdr:ext cx="534670" cy="258445"/>
    <xdr:sp macro="" textlink="">
      <xdr:nvSpPr>
        <xdr:cNvPr id="405" name="普通建設事業費 （ うち新規整備　）平均値テキスト"/>
        <xdr:cNvSpPr txBox="1"/>
      </xdr:nvSpPr>
      <xdr:spPr>
        <a:xfrm>
          <a:off x="10528300" y="133013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76835</xdr:rowOff>
    </xdr:from>
    <xdr:to xmlns:xdr="http://schemas.openxmlformats.org/drawingml/2006/spreadsheetDrawing">
      <xdr:col>55</xdr:col>
      <xdr:colOff>50800</xdr:colOff>
      <xdr:row>79</xdr:row>
      <xdr:rowOff>6985</xdr:rowOff>
    </xdr:to>
    <xdr:sp macro="" textlink="">
      <xdr:nvSpPr>
        <xdr:cNvPr id="406" name="フローチャート: 判断 405"/>
        <xdr:cNvSpPr/>
      </xdr:nvSpPr>
      <xdr:spPr>
        <a:xfrm>
          <a:off x="10426700"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135255</xdr:rowOff>
    </xdr:from>
    <xdr:to xmlns:xdr="http://schemas.openxmlformats.org/drawingml/2006/spreadsheetDrawing">
      <xdr:col>50</xdr:col>
      <xdr:colOff>114300</xdr:colOff>
      <xdr:row>79</xdr:row>
      <xdr:rowOff>23495</xdr:rowOff>
    </xdr:to>
    <xdr:cxnSp macro="">
      <xdr:nvCxnSpPr>
        <xdr:cNvPr id="407" name="直線コネクタ 406"/>
        <xdr:cNvCxnSpPr/>
      </xdr:nvCxnSpPr>
      <xdr:spPr>
        <a:xfrm flipV="1">
          <a:off x="8750300" y="1350835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65405</xdr:rowOff>
    </xdr:from>
    <xdr:to xmlns:xdr="http://schemas.openxmlformats.org/drawingml/2006/spreadsheetDrawing">
      <xdr:col>50</xdr:col>
      <xdr:colOff>165100</xdr:colOff>
      <xdr:row>78</xdr:row>
      <xdr:rowOff>167005</xdr:rowOff>
    </xdr:to>
    <xdr:sp macro="" textlink="">
      <xdr:nvSpPr>
        <xdr:cNvPr id="408" name="フローチャート: 判断 407"/>
        <xdr:cNvSpPr/>
      </xdr:nvSpPr>
      <xdr:spPr>
        <a:xfrm>
          <a:off x="95885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12065</xdr:rowOff>
    </xdr:from>
    <xdr:ext cx="534035" cy="259080"/>
    <xdr:sp macro="" textlink="">
      <xdr:nvSpPr>
        <xdr:cNvPr id="409" name="テキスト ボックス 408"/>
        <xdr:cNvSpPr txBox="1"/>
      </xdr:nvSpPr>
      <xdr:spPr>
        <a:xfrm>
          <a:off x="9371965" y="13213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170815</xdr:rowOff>
    </xdr:from>
    <xdr:to xmlns:xdr="http://schemas.openxmlformats.org/drawingml/2006/spreadsheetDrawing">
      <xdr:col>45</xdr:col>
      <xdr:colOff>177800</xdr:colOff>
      <xdr:row>79</xdr:row>
      <xdr:rowOff>23495</xdr:rowOff>
    </xdr:to>
    <xdr:cxnSp macro="">
      <xdr:nvCxnSpPr>
        <xdr:cNvPr id="410" name="直線コネクタ 409"/>
        <xdr:cNvCxnSpPr/>
      </xdr:nvCxnSpPr>
      <xdr:spPr>
        <a:xfrm>
          <a:off x="7861300" y="1354391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44450</xdr:rowOff>
    </xdr:from>
    <xdr:to xmlns:xdr="http://schemas.openxmlformats.org/drawingml/2006/spreadsheetDrawing">
      <xdr:col>46</xdr:col>
      <xdr:colOff>38100</xdr:colOff>
      <xdr:row>78</xdr:row>
      <xdr:rowOff>146050</xdr:rowOff>
    </xdr:to>
    <xdr:sp macro="" textlink="">
      <xdr:nvSpPr>
        <xdr:cNvPr id="411" name="フローチャート: 判断 410"/>
        <xdr:cNvSpPr/>
      </xdr:nvSpPr>
      <xdr:spPr>
        <a:xfrm>
          <a:off x="86995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162560</xdr:rowOff>
    </xdr:from>
    <xdr:ext cx="534035" cy="259080"/>
    <xdr:sp macro="" textlink="">
      <xdr:nvSpPr>
        <xdr:cNvPr id="412" name="テキスト ボックス 411"/>
        <xdr:cNvSpPr txBox="1"/>
      </xdr:nvSpPr>
      <xdr:spPr>
        <a:xfrm>
          <a:off x="8482965" y="13192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121920</xdr:rowOff>
    </xdr:from>
    <xdr:to xmlns:xdr="http://schemas.openxmlformats.org/drawingml/2006/spreadsheetDrawing">
      <xdr:col>41</xdr:col>
      <xdr:colOff>50800</xdr:colOff>
      <xdr:row>78</xdr:row>
      <xdr:rowOff>170815</xdr:rowOff>
    </xdr:to>
    <xdr:cxnSp macro="">
      <xdr:nvCxnSpPr>
        <xdr:cNvPr id="413" name="直線コネクタ 412"/>
        <xdr:cNvCxnSpPr/>
      </xdr:nvCxnSpPr>
      <xdr:spPr>
        <a:xfrm>
          <a:off x="6972300" y="1349502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17780</xdr:rowOff>
    </xdr:from>
    <xdr:to xmlns:xdr="http://schemas.openxmlformats.org/drawingml/2006/spreadsheetDrawing">
      <xdr:col>41</xdr:col>
      <xdr:colOff>101600</xdr:colOff>
      <xdr:row>78</xdr:row>
      <xdr:rowOff>118745</xdr:rowOff>
    </xdr:to>
    <xdr:sp macro="" textlink="">
      <xdr:nvSpPr>
        <xdr:cNvPr id="414" name="フローチャート: 判断 413"/>
        <xdr:cNvSpPr/>
      </xdr:nvSpPr>
      <xdr:spPr>
        <a:xfrm>
          <a:off x="7810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76</xdr:row>
      <xdr:rowOff>135255</xdr:rowOff>
    </xdr:from>
    <xdr:ext cx="598170" cy="258445"/>
    <xdr:sp macro="" textlink="">
      <xdr:nvSpPr>
        <xdr:cNvPr id="415" name="テキスト ボックス 414"/>
        <xdr:cNvSpPr txBox="1"/>
      </xdr:nvSpPr>
      <xdr:spPr>
        <a:xfrm>
          <a:off x="7561580" y="13165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135890</xdr:rowOff>
    </xdr:from>
    <xdr:to xmlns:xdr="http://schemas.openxmlformats.org/drawingml/2006/spreadsheetDrawing">
      <xdr:col>36</xdr:col>
      <xdr:colOff>165100</xdr:colOff>
      <xdr:row>78</xdr:row>
      <xdr:rowOff>66040</xdr:rowOff>
    </xdr:to>
    <xdr:sp macro="" textlink="">
      <xdr:nvSpPr>
        <xdr:cNvPr id="416" name="フローチャート: 判断 415"/>
        <xdr:cNvSpPr/>
      </xdr:nvSpPr>
      <xdr:spPr>
        <a:xfrm>
          <a:off x="6921500" y="133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82550</xdr:rowOff>
    </xdr:from>
    <xdr:ext cx="598170" cy="259080"/>
    <xdr:sp macro="" textlink="">
      <xdr:nvSpPr>
        <xdr:cNvPr id="417" name="テキスト ボックス 416"/>
        <xdr:cNvSpPr txBox="1"/>
      </xdr:nvSpPr>
      <xdr:spPr>
        <a:xfrm>
          <a:off x="6672580" y="13112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153035</xdr:rowOff>
    </xdr:from>
    <xdr:to xmlns:xdr="http://schemas.openxmlformats.org/drawingml/2006/spreadsheetDrawing">
      <xdr:col>55</xdr:col>
      <xdr:colOff>50800</xdr:colOff>
      <xdr:row>79</xdr:row>
      <xdr:rowOff>83185</xdr:rowOff>
    </xdr:to>
    <xdr:sp macro="" textlink="">
      <xdr:nvSpPr>
        <xdr:cNvPr id="423" name="楕円 422"/>
        <xdr:cNvSpPr/>
      </xdr:nvSpPr>
      <xdr:spPr>
        <a:xfrm>
          <a:off x="104267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67945</xdr:rowOff>
    </xdr:from>
    <xdr:ext cx="469900" cy="258445"/>
    <xdr:sp macro="" textlink="">
      <xdr:nvSpPr>
        <xdr:cNvPr id="424" name="普通建設事業費 （ うち新規整備　）該当値テキスト"/>
        <xdr:cNvSpPr txBox="1"/>
      </xdr:nvSpPr>
      <xdr:spPr>
        <a:xfrm>
          <a:off x="10528300" y="13441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84455</xdr:rowOff>
    </xdr:from>
    <xdr:to xmlns:xdr="http://schemas.openxmlformats.org/drawingml/2006/spreadsheetDrawing">
      <xdr:col>50</xdr:col>
      <xdr:colOff>165100</xdr:colOff>
      <xdr:row>79</xdr:row>
      <xdr:rowOff>14605</xdr:rowOff>
    </xdr:to>
    <xdr:sp macro="" textlink="">
      <xdr:nvSpPr>
        <xdr:cNvPr id="425" name="楕円 424"/>
        <xdr:cNvSpPr/>
      </xdr:nvSpPr>
      <xdr:spPr>
        <a:xfrm>
          <a:off x="9588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6350</xdr:rowOff>
    </xdr:from>
    <xdr:ext cx="534035" cy="258445"/>
    <xdr:sp macro="" textlink="">
      <xdr:nvSpPr>
        <xdr:cNvPr id="426" name="テキスト ボックス 425"/>
        <xdr:cNvSpPr txBox="1"/>
      </xdr:nvSpPr>
      <xdr:spPr>
        <a:xfrm>
          <a:off x="9371965" y="13550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144145</xdr:rowOff>
    </xdr:from>
    <xdr:to xmlns:xdr="http://schemas.openxmlformats.org/drawingml/2006/spreadsheetDrawing">
      <xdr:col>46</xdr:col>
      <xdr:colOff>38100</xdr:colOff>
      <xdr:row>79</xdr:row>
      <xdr:rowOff>74930</xdr:rowOff>
    </xdr:to>
    <xdr:sp macro="" textlink="">
      <xdr:nvSpPr>
        <xdr:cNvPr id="427" name="楕円 426"/>
        <xdr:cNvSpPr/>
      </xdr:nvSpPr>
      <xdr:spPr>
        <a:xfrm>
          <a:off x="86995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65405</xdr:rowOff>
    </xdr:from>
    <xdr:ext cx="534035" cy="258445"/>
    <xdr:sp macro="" textlink="">
      <xdr:nvSpPr>
        <xdr:cNvPr id="428" name="テキスト ボックス 427"/>
        <xdr:cNvSpPr txBox="1"/>
      </xdr:nvSpPr>
      <xdr:spPr>
        <a:xfrm>
          <a:off x="8482965" y="13609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120650</xdr:rowOff>
    </xdr:from>
    <xdr:to xmlns:xdr="http://schemas.openxmlformats.org/drawingml/2006/spreadsheetDrawing">
      <xdr:col>41</xdr:col>
      <xdr:colOff>101600</xdr:colOff>
      <xdr:row>79</xdr:row>
      <xdr:rowOff>50165</xdr:rowOff>
    </xdr:to>
    <xdr:sp macro="" textlink="">
      <xdr:nvSpPr>
        <xdr:cNvPr id="429" name="楕円 428"/>
        <xdr:cNvSpPr/>
      </xdr:nvSpPr>
      <xdr:spPr>
        <a:xfrm>
          <a:off x="78105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41275</xdr:rowOff>
    </xdr:from>
    <xdr:ext cx="534035" cy="258445"/>
    <xdr:sp macro="" textlink="">
      <xdr:nvSpPr>
        <xdr:cNvPr id="430" name="テキスト ボックス 429"/>
        <xdr:cNvSpPr txBox="1"/>
      </xdr:nvSpPr>
      <xdr:spPr>
        <a:xfrm>
          <a:off x="7593965" y="13585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71120</xdr:rowOff>
    </xdr:from>
    <xdr:to xmlns:xdr="http://schemas.openxmlformats.org/drawingml/2006/spreadsheetDrawing">
      <xdr:col>36</xdr:col>
      <xdr:colOff>165100</xdr:colOff>
      <xdr:row>79</xdr:row>
      <xdr:rowOff>1270</xdr:rowOff>
    </xdr:to>
    <xdr:sp macro="" textlink="">
      <xdr:nvSpPr>
        <xdr:cNvPr id="431" name="楕円 430"/>
        <xdr:cNvSpPr/>
      </xdr:nvSpPr>
      <xdr:spPr>
        <a:xfrm>
          <a:off x="6921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163830</xdr:rowOff>
    </xdr:from>
    <xdr:ext cx="534035" cy="259080"/>
    <xdr:sp macro="" textlink="">
      <xdr:nvSpPr>
        <xdr:cNvPr id="432" name="テキスト ボックス 431"/>
        <xdr:cNvSpPr txBox="1"/>
      </xdr:nvSpPr>
      <xdr:spPr>
        <a:xfrm>
          <a:off x="6704965" y="13536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1" name="テキスト ボックス 440"/>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3" name="直線コネクタ 44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4" name="テキスト ボックス 443"/>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5" name="直線コネクタ 44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95</xdr:row>
      <xdr:rowOff>54610</xdr:rowOff>
    </xdr:from>
    <xdr:ext cx="685165" cy="258445"/>
    <xdr:sp macro="" textlink="">
      <xdr:nvSpPr>
        <xdr:cNvPr id="446" name="テキスト ボックス 445"/>
        <xdr:cNvSpPr txBox="1"/>
      </xdr:nvSpPr>
      <xdr:spPr>
        <a:xfrm>
          <a:off x="5918200"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7" name="直線コネクタ 44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5165" cy="258445"/>
    <xdr:sp macro="" textlink="">
      <xdr:nvSpPr>
        <xdr:cNvPr id="448" name="テキスト ボックス 447"/>
        <xdr:cNvSpPr txBox="1"/>
      </xdr:nvSpPr>
      <xdr:spPr>
        <a:xfrm>
          <a:off x="5918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9" name="直線コネクタ 44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5165" cy="258445"/>
    <xdr:sp macro="" textlink="">
      <xdr:nvSpPr>
        <xdr:cNvPr id="450" name="テキスト ボックス 449"/>
        <xdr:cNvSpPr txBox="1"/>
      </xdr:nvSpPr>
      <xdr:spPr>
        <a:xfrm>
          <a:off x="5918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2" name="テキスト ボックス 451"/>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100965</xdr:rowOff>
    </xdr:from>
    <xdr:to xmlns:xdr="http://schemas.openxmlformats.org/drawingml/2006/spreadsheetDrawing">
      <xdr:col>54</xdr:col>
      <xdr:colOff>189865</xdr:colOff>
      <xdr:row>98</xdr:row>
      <xdr:rowOff>139700</xdr:rowOff>
    </xdr:to>
    <xdr:cxnSp macro="">
      <xdr:nvCxnSpPr>
        <xdr:cNvPr id="454" name="直線コネクタ 453"/>
        <xdr:cNvCxnSpPr/>
      </xdr:nvCxnSpPr>
      <xdr:spPr>
        <a:xfrm flipV="1">
          <a:off x="10475595" y="15874365"/>
          <a:ext cx="1270" cy="1067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143510</xdr:rowOff>
    </xdr:from>
    <xdr:ext cx="249555" cy="258445"/>
    <xdr:sp macro="" textlink="">
      <xdr:nvSpPr>
        <xdr:cNvPr id="455" name="普通建設事業費 （ うち更新整備　）最小値テキスト"/>
        <xdr:cNvSpPr txBox="1"/>
      </xdr:nvSpPr>
      <xdr:spPr>
        <a:xfrm>
          <a:off x="10528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139700</xdr:rowOff>
    </xdr:from>
    <xdr:to xmlns:xdr="http://schemas.openxmlformats.org/drawingml/2006/spreadsheetDrawing">
      <xdr:col>55</xdr:col>
      <xdr:colOff>88900</xdr:colOff>
      <xdr:row>98</xdr:row>
      <xdr:rowOff>139700</xdr:rowOff>
    </xdr:to>
    <xdr:cxnSp macro="">
      <xdr:nvCxnSpPr>
        <xdr:cNvPr id="456" name="直線コネクタ 455"/>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47625</xdr:rowOff>
    </xdr:from>
    <xdr:ext cx="690245" cy="259080"/>
    <xdr:sp macro="" textlink="">
      <xdr:nvSpPr>
        <xdr:cNvPr id="457" name="普通建設事業費 （ うち更新整備　）最大値テキスト"/>
        <xdr:cNvSpPr txBox="1"/>
      </xdr:nvSpPr>
      <xdr:spPr>
        <a:xfrm>
          <a:off x="10528300" y="156495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2,334,913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92</xdr:row>
      <xdr:rowOff>100965</xdr:rowOff>
    </xdr:from>
    <xdr:to xmlns:xdr="http://schemas.openxmlformats.org/drawingml/2006/spreadsheetDrawing">
      <xdr:col>55</xdr:col>
      <xdr:colOff>88900</xdr:colOff>
      <xdr:row>92</xdr:row>
      <xdr:rowOff>100965</xdr:rowOff>
    </xdr:to>
    <xdr:cxnSp macro="">
      <xdr:nvCxnSpPr>
        <xdr:cNvPr id="458" name="直線コネクタ 457"/>
        <xdr:cNvCxnSpPr/>
      </xdr:nvCxnSpPr>
      <xdr:spPr>
        <a:xfrm>
          <a:off x="10388600" y="1587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102235</xdr:rowOff>
    </xdr:from>
    <xdr:to xmlns:xdr="http://schemas.openxmlformats.org/drawingml/2006/spreadsheetDrawing">
      <xdr:col>55</xdr:col>
      <xdr:colOff>0</xdr:colOff>
      <xdr:row>98</xdr:row>
      <xdr:rowOff>125730</xdr:rowOff>
    </xdr:to>
    <xdr:cxnSp macro="">
      <xdr:nvCxnSpPr>
        <xdr:cNvPr id="459" name="直線コネクタ 458"/>
        <xdr:cNvCxnSpPr/>
      </xdr:nvCxnSpPr>
      <xdr:spPr>
        <a:xfrm flipV="1">
          <a:off x="9639300" y="1690433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48260</xdr:rowOff>
    </xdr:from>
    <xdr:ext cx="598805" cy="259080"/>
    <xdr:sp macro="" textlink="">
      <xdr:nvSpPr>
        <xdr:cNvPr id="460" name="普通建設事業費 （ うち更新整備　）平均値テキスト"/>
        <xdr:cNvSpPr txBox="1"/>
      </xdr:nvSpPr>
      <xdr:spPr>
        <a:xfrm>
          <a:off x="10528300" y="16678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25400</xdr:rowOff>
    </xdr:from>
    <xdr:to xmlns:xdr="http://schemas.openxmlformats.org/drawingml/2006/spreadsheetDrawing">
      <xdr:col>55</xdr:col>
      <xdr:colOff>50800</xdr:colOff>
      <xdr:row>98</xdr:row>
      <xdr:rowOff>127000</xdr:rowOff>
    </xdr:to>
    <xdr:sp macro="" textlink="">
      <xdr:nvSpPr>
        <xdr:cNvPr id="461" name="フローチャート: 判断 460"/>
        <xdr:cNvSpPr/>
      </xdr:nvSpPr>
      <xdr:spPr>
        <a:xfrm>
          <a:off x="104267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118745</xdr:rowOff>
    </xdr:from>
    <xdr:to xmlns:xdr="http://schemas.openxmlformats.org/drawingml/2006/spreadsheetDrawing">
      <xdr:col>50</xdr:col>
      <xdr:colOff>114300</xdr:colOff>
      <xdr:row>98</xdr:row>
      <xdr:rowOff>125730</xdr:rowOff>
    </xdr:to>
    <xdr:cxnSp macro="">
      <xdr:nvCxnSpPr>
        <xdr:cNvPr id="462" name="直線コネクタ 461"/>
        <xdr:cNvCxnSpPr/>
      </xdr:nvCxnSpPr>
      <xdr:spPr>
        <a:xfrm>
          <a:off x="8750300" y="169208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17780</xdr:rowOff>
    </xdr:from>
    <xdr:to xmlns:xdr="http://schemas.openxmlformats.org/drawingml/2006/spreadsheetDrawing">
      <xdr:col>50</xdr:col>
      <xdr:colOff>165100</xdr:colOff>
      <xdr:row>98</xdr:row>
      <xdr:rowOff>118745</xdr:rowOff>
    </xdr:to>
    <xdr:sp macro="" textlink="">
      <xdr:nvSpPr>
        <xdr:cNvPr id="463" name="フローチャート: 判断 462"/>
        <xdr:cNvSpPr/>
      </xdr:nvSpPr>
      <xdr:spPr>
        <a:xfrm>
          <a:off x="9588500" y="16819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135255</xdr:rowOff>
    </xdr:from>
    <xdr:ext cx="598170" cy="258445"/>
    <xdr:sp macro="" textlink="">
      <xdr:nvSpPr>
        <xdr:cNvPr id="464" name="テキスト ボックス 463"/>
        <xdr:cNvSpPr txBox="1"/>
      </xdr:nvSpPr>
      <xdr:spPr>
        <a:xfrm>
          <a:off x="9339580" y="16594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113030</xdr:rowOff>
    </xdr:from>
    <xdr:to xmlns:xdr="http://schemas.openxmlformats.org/drawingml/2006/spreadsheetDrawing">
      <xdr:col>45</xdr:col>
      <xdr:colOff>177800</xdr:colOff>
      <xdr:row>98</xdr:row>
      <xdr:rowOff>118745</xdr:rowOff>
    </xdr:to>
    <xdr:cxnSp macro="">
      <xdr:nvCxnSpPr>
        <xdr:cNvPr id="465" name="直線コネクタ 464"/>
        <xdr:cNvCxnSpPr/>
      </xdr:nvCxnSpPr>
      <xdr:spPr>
        <a:xfrm>
          <a:off x="7861300" y="169151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21590</xdr:rowOff>
    </xdr:from>
    <xdr:to xmlns:xdr="http://schemas.openxmlformats.org/drawingml/2006/spreadsheetDrawing">
      <xdr:col>46</xdr:col>
      <xdr:colOff>38100</xdr:colOff>
      <xdr:row>98</xdr:row>
      <xdr:rowOff>123190</xdr:rowOff>
    </xdr:to>
    <xdr:sp macro="" textlink="">
      <xdr:nvSpPr>
        <xdr:cNvPr id="466" name="フローチャート: 判断 465"/>
        <xdr:cNvSpPr/>
      </xdr:nvSpPr>
      <xdr:spPr>
        <a:xfrm>
          <a:off x="8699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140335</xdr:rowOff>
    </xdr:from>
    <xdr:ext cx="598170" cy="259080"/>
    <xdr:sp macro="" textlink="">
      <xdr:nvSpPr>
        <xdr:cNvPr id="467" name="テキスト ボックス 466"/>
        <xdr:cNvSpPr txBox="1"/>
      </xdr:nvSpPr>
      <xdr:spPr>
        <a:xfrm>
          <a:off x="8450580" y="165995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109220</xdr:rowOff>
    </xdr:from>
    <xdr:to xmlns:xdr="http://schemas.openxmlformats.org/drawingml/2006/spreadsheetDrawing">
      <xdr:col>41</xdr:col>
      <xdr:colOff>50800</xdr:colOff>
      <xdr:row>98</xdr:row>
      <xdr:rowOff>113030</xdr:rowOff>
    </xdr:to>
    <xdr:cxnSp macro="">
      <xdr:nvCxnSpPr>
        <xdr:cNvPr id="468" name="直線コネクタ 467"/>
        <xdr:cNvCxnSpPr/>
      </xdr:nvCxnSpPr>
      <xdr:spPr>
        <a:xfrm>
          <a:off x="6972300" y="169113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30480</xdr:rowOff>
    </xdr:from>
    <xdr:to xmlns:xdr="http://schemas.openxmlformats.org/drawingml/2006/spreadsheetDrawing">
      <xdr:col>41</xdr:col>
      <xdr:colOff>101600</xdr:colOff>
      <xdr:row>98</xdr:row>
      <xdr:rowOff>132080</xdr:rowOff>
    </xdr:to>
    <xdr:sp macro="" textlink="">
      <xdr:nvSpPr>
        <xdr:cNvPr id="469" name="フローチャート: 判断 468"/>
        <xdr:cNvSpPr/>
      </xdr:nvSpPr>
      <xdr:spPr>
        <a:xfrm>
          <a:off x="781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148590</xdr:rowOff>
    </xdr:from>
    <xdr:ext cx="598170" cy="259080"/>
    <xdr:sp macro="" textlink="">
      <xdr:nvSpPr>
        <xdr:cNvPr id="470" name="テキスト ボックス 469"/>
        <xdr:cNvSpPr txBox="1"/>
      </xdr:nvSpPr>
      <xdr:spPr>
        <a:xfrm>
          <a:off x="7561580" y="16607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29210</xdr:rowOff>
    </xdr:from>
    <xdr:to xmlns:xdr="http://schemas.openxmlformats.org/drawingml/2006/spreadsheetDrawing">
      <xdr:col>36</xdr:col>
      <xdr:colOff>165100</xdr:colOff>
      <xdr:row>98</xdr:row>
      <xdr:rowOff>130175</xdr:rowOff>
    </xdr:to>
    <xdr:sp macro="" textlink="">
      <xdr:nvSpPr>
        <xdr:cNvPr id="471" name="フローチャート: 判断 470"/>
        <xdr:cNvSpPr/>
      </xdr:nvSpPr>
      <xdr:spPr>
        <a:xfrm>
          <a:off x="6921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146685</xdr:rowOff>
    </xdr:from>
    <xdr:ext cx="598170" cy="258445"/>
    <xdr:sp macro="" textlink="">
      <xdr:nvSpPr>
        <xdr:cNvPr id="472" name="テキスト ボックス 471"/>
        <xdr:cNvSpPr txBox="1"/>
      </xdr:nvSpPr>
      <xdr:spPr>
        <a:xfrm>
          <a:off x="6672580" y="16605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52070</xdr:rowOff>
    </xdr:from>
    <xdr:to xmlns:xdr="http://schemas.openxmlformats.org/drawingml/2006/spreadsheetDrawing">
      <xdr:col>55</xdr:col>
      <xdr:colOff>50800</xdr:colOff>
      <xdr:row>98</xdr:row>
      <xdr:rowOff>153035</xdr:rowOff>
    </xdr:to>
    <xdr:sp macro="" textlink="">
      <xdr:nvSpPr>
        <xdr:cNvPr id="478" name="楕円 477"/>
        <xdr:cNvSpPr/>
      </xdr:nvSpPr>
      <xdr:spPr>
        <a:xfrm>
          <a:off x="10426700" y="1685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3810</xdr:rowOff>
    </xdr:from>
    <xdr:ext cx="534670" cy="259080"/>
    <xdr:sp macro="" textlink="">
      <xdr:nvSpPr>
        <xdr:cNvPr id="479" name="普通建設事業費 （ うち更新整備　）該当値テキスト"/>
        <xdr:cNvSpPr txBox="1"/>
      </xdr:nvSpPr>
      <xdr:spPr>
        <a:xfrm>
          <a:off x="10528300" y="16805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74930</xdr:rowOff>
    </xdr:from>
    <xdr:to xmlns:xdr="http://schemas.openxmlformats.org/drawingml/2006/spreadsheetDrawing">
      <xdr:col>50</xdr:col>
      <xdr:colOff>165100</xdr:colOff>
      <xdr:row>99</xdr:row>
      <xdr:rowOff>5080</xdr:rowOff>
    </xdr:to>
    <xdr:sp macro="" textlink="">
      <xdr:nvSpPr>
        <xdr:cNvPr id="480" name="楕円 479"/>
        <xdr:cNvSpPr/>
      </xdr:nvSpPr>
      <xdr:spPr>
        <a:xfrm>
          <a:off x="9588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167640</xdr:rowOff>
    </xdr:from>
    <xdr:ext cx="534035" cy="258445"/>
    <xdr:sp macro="" textlink="">
      <xdr:nvSpPr>
        <xdr:cNvPr id="481" name="テキスト ボックス 480"/>
        <xdr:cNvSpPr txBox="1"/>
      </xdr:nvSpPr>
      <xdr:spPr>
        <a:xfrm>
          <a:off x="9371965" y="16969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67945</xdr:rowOff>
    </xdr:from>
    <xdr:to xmlns:xdr="http://schemas.openxmlformats.org/drawingml/2006/spreadsheetDrawing">
      <xdr:col>46</xdr:col>
      <xdr:colOff>38100</xdr:colOff>
      <xdr:row>98</xdr:row>
      <xdr:rowOff>169545</xdr:rowOff>
    </xdr:to>
    <xdr:sp macro="" textlink="">
      <xdr:nvSpPr>
        <xdr:cNvPr id="482" name="楕円 481"/>
        <xdr:cNvSpPr/>
      </xdr:nvSpPr>
      <xdr:spPr>
        <a:xfrm>
          <a:off x="86995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160655</xdr:rowOff>
    </xdr:from>
    <xdr:ext cx="534035" cy="259080"/>
    <xdr:sp macro="" textlink="">
      <xdr:nvSpPr>
        <xdr:cNvPr id="483" name="テキスト ボックス 482"/>
        <xdr:cNvSpPr txBox="1"/>
      </xdr:nvSpPr>
      <xdr:spPr>
        <a:xfrm>
          <a:off x="8482965" y="16962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62230</xdr:rowOff>
    </xdr:from>
    <xdr:to xmlns:xdr="http://schemas.openxmlformats.org/drawingml/2006/spreadsheetDrawing">
      <xdr:col>41</xdr:col>
      <xdr:colOff>101600</xdr:colOff>
      <xdr:row>98</xdr:row>
      <xdr:rowOff>163830</xdr:rowOff>
    </xdr:to>
    <xdr:sp macro="" textlink="">
      <xdr:nvSpPr>
        <xdr:cNvPr id="484" name="楕円 483"/>
        <xdr:cNvSpPr/>
      </xdr:nvSpPr>
      <xdr:spPr>
        <a:xfrm>
          <a:off x="7810500" y="168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154940</xdr:rowOff>
    </xdr:from>
    <xdr:ext cx="534035" cy="258445"/>
    <xdr:sp macro="" textlink="">
      <xdr:nvSpPr>
        <xdr:cNvPr id="485" name="テキスト ボックス 484"/>
        <xdr:cNvSpPr txBox="1"/>
      </xdr:nvSpPr>
      <xdr:spPr>
        <a:xfrm>
          <a:off x="7593965" y="16957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58420</xdr:rowOff>
    </xdr:from>
    <xdr:to xmlns:xdr="http://schemas.openxmlformats.org/drawingml/2006/spreadsheetDrawing">
      <xdr:col>36</xdr:col>
      <xdr:colOff>165100</xdr:colOff>
      <xdr:row>98</xdr:row>
      <xdr:rowOff>160020</xdr:rowOff>
    </xdr:to>
    <xdr:sp macro="" textlink="">
      <xdr:nvSpPr>
        <xdr:cNvPr id="486" name="楕円 485"/>
        <xdr:cNvSpPr/>
      </xdr:nvSpPr>
      <xdr:spPr>
        <a:xfrm>
          <a:off x="69215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151130</xdr:rowOff>
    </xdr:from>
    <xdr:ext cx="534035" cy="259080"/>
    <xdr:sp macro="" textlink="">
      <xdr:nvSpPr>
        <xdr:cNvPr id="487" name="テキスト ボックス 486"/>
        <xdr:cNvSpPr txBox="1"/>
      </xdr:nvSpPr>
      <xdr:spPr>
        <a:xfrm>
          <a:off x="6704965" y="16953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6" name="テキスト ボックス 49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8" name="直線コネクタ 49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9" name="テキスト ボックス 498"/>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0" name="直線コネクタ 49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501" name="テキスト ボックス 500"/>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2" name="直線コネクタ 50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3" name="テキスト ボックス 502"/>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4" name="直線コネクタ 50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05" name="テキスト ボックス 504"/>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6" name="直線コネクタ 50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7" name="テキスト ボックス 506"/>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9" name="テキスト ボックス 508"/>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98425</xdr:rowOff>
    </xdr:from>
    <xdr:to xmlns:xdr="http://schemas.openxmlformats.org/drawingml/2006/spreadsheetDrawing">
      <xdr:col>85</xdr:col>
      <xdr:colOff>126365</xdr:colOff>
      <xdr:row>39</xdr:row>
      <xdr:rowOff>44450</xdr:rowOff>
    </xdr:to>
    <xdr:cxnSp macro="">
      <xdr:nvCxnSpPr>
        <xdr:cNvPr id="511" name="直線コネクタ 510"/>
        <xdr:cNvCxnSpPr/>
      </xdr:nvCxnSpPr>
      <xdr:spPr>
        <a:xfrm flipV="1">
          <a:off x="16317595" y="5413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2"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3" name="直線コネクタ 51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45085</xdr:rowOff>
    </xdr:from>
    <xdr:ext cx="598805" cy="258445"/>
    <xdr:sp macro="" textlink="">
      <xdr:nvSpPr>
        <xdr:cNvPr id="514" name="災害復旧事業費最大値テキスト"/>
        <xdr:cNvSpPr txBox="1"/>
      </xdr:nvSpPr>
      <xdr:spPr>
        <a:xfrm>
          <a:off x="16370300" y="518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345,831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98425</xdr:rowOff>
    </xdr:from>
    <xdr:to xmlns:xdr="http://schemas.openxmlformats.org/drawingml/2006/spreadsheetDrawing">
      <xdr:col>86</xdr:col>
      <xdr:colOff>25400</xdr:colOff>
      <xdr:row>31</xdr:row>
      <xdr:rowOff>98425</xdr:rowOff>
    </xdr:to>
    <xdr:cxnSp macro="">
      <xdr:nvCxnSpPr>
        <xdr:cNvPr id="515" name="直線コネクタ 514"/>
        <xdr:cNvCxnSpPr/>
      </xdr:nvCxnSpPr>
      <xdr:spPr>
        <a:xfrm>
          <a:off x="16230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116840</xdr:rowOff>
    </xdr:from>
    <xdr:to xmlns:xdr="http://schemas.openxmlformats.org/drawingml/2006/spreadsheetDrawing">
      <xdr:col>85</xdr:col>
      <xdr:colOff>127000</xdr:colOff>
      <xdr:row>38</xdr:row>
      <xdr:rowOff>134620</xdr:rowOff>
    </xdr:to>
    <xdr:cxnSp macro="">
      <xdr:nvCxnSpPr>
        <xdr:cNvPr id="516" name="直線コネクタ 515"/>
        <xdr:cNvCxnSpPr/>
      </xdr:nvCxnSpPr>
      <xdr:spPr>
        <a:xfrm flipV="1">
          <a:off x="15481300" y="663194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70485</xdr:rowOff>
    </xdr:from>
    <xdr:ext cx="534670" cy="259080"/>
    <xdr:sp macro="" textlink="">
      <xdr:nvSpPr>
        <xdr:cNvPr id="517" name="災害復旧事業費平均値テキスト"/>
        <xdr:cNvSpPr txBox="1"/>
      </xdr:nvSpPr>
      <xdr:spPr>
        <a:xfrm>
          <a:off x="16370300" y="65855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92075</xdr:rowOff>
    </xdr:from>
    <xdr:to xmlns:xdr="http://schemas.openxmlformats.org/drawingml/2006/spreadsheetDrawing">
      <xdr:col>85</xdr:col>
      <xdr:colOff>177800</xdr:colOff>
      <xdr:row>39</xdr:row>
      <xdr:rowOff>22225</xdr:rowOff>
    </xdr:to>
    <xdr:sp macro="" textlink="">
      <xdr:nvSpPr>
        <xdr:cNvPr id="518" name="フローチャート: 判断 517"/>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99695</xdr:rowOff>
    </xdr:from>
    <xdr:to xmlns:xdr="http://schemas.openxmlformats.org/drawingml/2006/spreadsheetDrawing">
      <xdr:col>81</xdr:col>
      <xdr:colOff>50800</xdr:colOff>
      <xdr:row>38</xdr:row>
      <xdr:rowOff>134620</xdr:rowOff>
    </xdr:to>
    <xdr:cxnSp macro="">
      <xdr:nvCxnSpPr>
        <xdr:cNvPr id="519" name="直線コネクタ 518"/>
        <xdr:cNvCxnSpPr/>
      </xdr:nvCxnSpPr>
      <xdr:spPr>
        <a:xfrm>
          <a:off x="14592300" y="66147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100330</xdr:rowOff>
    </xdr:from>
    <xdr:to xmlns:xdr="http://schemas.openxmlformats.org/drawingml/2006/spreadsheetDrawing">
      <xdr:col>81</xdr:col>
      <xdr:colOff>101600</xdr:colOff>
      <xdr:row>39</xdr:row>
      <xdr:rowOff>30480</xdr:rowOff>
    </xdr:to>
    <xdr:sp macro="" textlink="">
      <xdr:nvSpPr>
        <xdr:cNvPr id="520" name="フローチャート: 判断 519"/>
        <xdr:cNvSpPr/>
      </xdr:nvSpPr>
      <xdr:spPr>
        <a:xfrm>
          <a:off x="15430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21590</xdr:rowOff>
    </xdr:from>
    <xdr:ext cx="534035" cy="259080"/>
    <xdr:sp macro="" textlink="">
      <xdr:nvSpPr>
        <xdr:cNvPr id="521" name="テキスト ボックス 520"/>
        <xdr:cNvSpPr txBox="1"/>
      </xdr:nvSpPr>
      <xdr:spPr>
        <a:xfrm>
          <a:off x="15213965" y="6708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99695</xdr:rowOff>
    </xdr:from>
    <xdr:to xmlns:xdr="http://schemas.openxmlformats.org/drawingml/2006/spreadsheetDrawing">
      <xdr:col>76</xdr:col>
      <xdr:colOff>114300</xdr:colOff>
      <xdr:row>38</xdr:row>
      <xdr:rowOff>133350</xdr:rowOff>
    </xdr:to>
    <xdr:cxnSp macro="">
      <xdr:nvCxnSpPr>
        <xdr:cNvPr id="522" name="直線コネクタ 521"/>
        <xdr:cNvCxnSpPr/>
      </xdr:nvCxnSpPr>
      <xdr:spPr>
        <a:xfrm flipV="1">
          <a:off x="13703300" y="661479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93980</xdr:rowOff>
    </xdr:from>
    <xdr:to xmlns:xdr="http://schemas.openxmlformats.org/drawingml/2006/spreadsheetDrawing">
      <xdr:col>76</xdr:col>
      <xdr:colOff>165100</xdr:colOff>
      <xdr:row>39</xdr:row>
      <xdr:rowOff>24130</xdr:rowOff>
    </xdr:to>
    <xdr:sp macro="" textlink="">
      <xdr:nvSpPr>
        <xdr:cNvPr id="523" name="フローチャート: 判断 522"/>
        <xdr:cNvSpPr/>
      </xdr:nvSpPr>
      <xdr:spPr>
        <a:xfrm>
          <a:off x="14541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15240</xdr:rowOff>
    </xdr:from>
    <xdr:ext cx="534035" cy="259080"/>
    <xdr:sp macro="" textlink="">
      <xdr:nvSpPr>
        <xdr:cNvPr id="524" name="テキスト ボックス 523"/>
        <xdr:cNvSpPr txBox="1"/>
      </xdr:nvSpPr>
      <xdr:spPr>
        <a:xfrm>
          <a:off x="14324965" y="6701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133350</xdr:rowOff>
    </xdr:from>
    <xdr:to xmlns:xdr="http://schemas.openxmlformats.org/drawingml/2006/spreadsheetDrawing">
      <xdr:col>71</xdr:col>
      <xdr:colOff>177800</xdr:colOff>
      <xdr:row>38</xdr:row>
      <xdr:rowOff>135255</xdr:rowOff>
    </xdr:to>
    <xdr:cxnSp macro="">
      <xdr:nvCxnSpPr>
        <xdr:cNvPr id="525" name="直線コネクタ 524"/>
        <xdr:cNvCxnSpPr/>
      </xdr:nvCxnSpPr>
      <xdr:spPr>
        <a:xfrm flipV="1">
          <a:off x="12814300" y="66484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109855</xdr:rowOff>
    </xdr:from>
    <xdr:to xmlns:xdr="http://schemas.openxmlformats.org/drawingml/2006/spreadsheetDrawing">
      <xdr:col>72</xdr:col>
      <xdr:colOff>38100</xdr:colOff>
      <xdr:row>39</xdr:row>
      <xdr:rowOff>40640</xdr:rowOff>
    </xdr:to>
    <xdr:sp macro="" textlink="">
      <xdr:nvSpPr>
        <xdr:cNvPr id="526" name="フローチャート: 判断 525"/>
        <xdr:cNvSpPr/>
      </xdr:nvSpPr>
      <xdr:spPr>
        <a:xfrm>
          <a:off x="13652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31115</xdr:rowOff>
    </xdr:from>
    <xdr:ext cx="534035" cy="258445"/>
    <xdr:sp macro="" textlink="">
      <xdr:nvSpPr>
        <xdr:cNvPr id="527" name="テキスト ボックス 526"/>
        <xdr:cNvSpPr txBox="1"/>
      </xdr:nvSpPr>
      <xdr:spPr>
        <a:xfrm>
          <a:off x="13435965" y="6717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95885</xdr:rowOff>
    </xdr:from>
    <xdr:to xmlns:xdr="http://schemas.openxmlformats.org/drawingml/2006/spreadsheetDrawing">
      <xdr:col>67</xdr:col>
      <xdr:colOff>101600</xdr:colOff>
      <xdr:row>39</xdr:row>
      <xdr:rowOff>26035</xdr:rowOff>
    </xdr:to>
    <xdr:sp macro="" textlink="">
      <xdr:nvSpPr>
        <xdr:cNvPr id="528" name="フローチャート: 判断 527"/>
        <xdr:cNvSpPr/>
      </xdr:nvSpPr>
      <xdr:spPr>
        <a:xfrm>
          <a:off x="12763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17780</xdr:rowOff>
    </xdr:from>
    <xdr:ext cx="534035" cy="258445"/>
    <xdr:sp macro="" textlink="">
      <xdr:nvSpPr>
        <xdr:cNvPr id="529" name="テキスト ボックス 528"/>
        <xdr:cNvSpPr txBox="1"/>
      </xdr:nvSpPr>
      <xdr:spPr>
        <a:xfrm>
          <a:off x="12546965" y="6704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66040</xdr:rowOff>
    </xdr:from>
    <xdr:to xmlns:xdr="http://schemas.openxmlformats.org/drawingml/2006/spreadsheetDrawing">
      <xdr:col>85</xdr:col>
      <xdr:colOff>177800</xdr:colOff>
      <xdr:row>38</xdr:row>
      <xdr:rowOff>167640</xdr:rowOff>
    </xdr:to>
    <xdr:sp macro="" textlink="">
      <xdr:nvSpPr>
        <xdr:cNvPr id="535" name="楕円 534"/>
        <xdr:cNvSpPr/>
      </xdr:nvSpPr>
      <xdr:spPr>
        <a:xfrm>
          <a:off x="162687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25400</xdr:rowOff>
    </xdr:from>
    <xdr:ext cx="534670" cy="259080"/>
    <xdr:sp macro="" textlink="">
      <xdr:nvSpPr>
        <xdr:cNvPr id="536" name="災害復旧事業費該当値テキスト"/>
        <xdr:cNvSpPr txBox="1"/>
      </xdr:nvSpPr>
      <xdr:spPr>
        <a:xfrm>
          <a:off x="16370300" y="6369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83820</xdr:rowOff>
    </xdr:from>
    <xdr:to xmlns:xdr="http://schemas.openxmlformats.org/drawingml/2006/spreadsheetDrawing">
      <xdr:col>81</xdr:col>
      <xdr:colOff>101600</xdr:colOff>
      <xdr:row>39</xdr:row>
      <xdr:rowOff>13970</xdr:rowOff>
    </xdr:to>
    <xdr:sp macro="" textlink="">
      <xdr:nvSpPr>
        <xdr:cNvPr id="537" name="楕円 536"/>
        <xdr:cNvSpPr/>
      </xdr:nvSpPr>
      <xdr:spPr>
        <a:xfrm>
          <a:off x="15430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30480</xdr:rowOff>
    </xdr:from>
    <xdr:ext cx="534035" cy="258445"/>
    <xdr:sp macro="" textlink="">
      <xdr:nvSpPr>
        <xdr:cNvPr id="538" name="テキスト ボックス 537"/>
        <xdr:cNvSpPr txBox="1"/>
      </xdr:nvSpPr>
      <xdr:spPr>
        <a:xfrm>
          <a:off x="15213965" y="6374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48895</xdr:rowOff>
    </xdr:from>
    <xdr:to xmlns:xdr="http://schemas.openxmlformats.org/drawingml/2006/spreadsheetDrawing">
      <xdr:col>76</xdr:col>
      <xdr:colOff>165100</xdr:colOff>
      <xdr:row>38</xdr:row>
      <xdr:rowOff>150495</xdr:rowOff>
    </xdr:to>
    <xdr:sp macro="" textlink="">
      <xdr:nvSpPr>
        <xdr:cNvPr id="539" name="楕円 538"/>
        <xdr:cNvSpPr/>
      </xdr:nvSpPr>
      <xdr:spPr>
        <a:xfrm>
          <a:off x="14541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167005</xdr:rowOff>
    </xdr:from>
    <xdr:ext cx="534035" cy="258445"/>
    <xdr:sp macro="" textlink="">
      <xdr:nvSpPr>
        <xdr:cNvPr id="540" name="テキスト ボックス 539"/>
        <xdr:cNvSpPr txBox="1"/>
      </xdr:nvSpPr>
      <xdr:spPr>
        <a:xfrm>
          <a:off x="14324965" y="6339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82550</xdr:rowOff>
    </xdr:from>
    <xdr:to xmlns:xdr="http://schemas.openxmlformats.org/drawingml/2006/spreadsheetDrawing">
      <xdr:col>72</xdr:col>
      <xdr:colOff>38100</xdr:colOff>
      <xdr:row>39</xdr:row>
      <xdr:rowOff>12700</xdr:rowOff>
    </xdr:to>
    <xdr:sp macro="" textlink="">
      <xdr:nvSpPr>
        <xdr:cNvPr id="541" name="楕円 540"/>
        <xdr:cNvSpPr/>
      </xdr:nvSpPr>
      <xdr:spPr>
        <a:xfrm>
          <a:off x="1365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29210</xdr:rowOff>
    </xdr:from>
    <xdr:ext cx="534035" cy="258445"/>
    <xdr:sp macro="" textlink="">
      <xdr:nvSpPr>
        <xdr:cNvPr id="542" name="テキスト ボックス 541"/>
        <xdr:cNvSpPr txBox="1"/>
      </xdr:nvSpPr>
      <xdr:spPr>
        <a:xfrm>
          <a:off x="13435965" y="6372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84455</xdr:rowOff>
    </xdr:from>
    <xdr:to xmlns:xdr="http://schemas.openxmlformats.org/drawingml/2006/spreadsheetDrawing">
      <xdr:col>67</xdr:col>
      <xdr:colOff>101600</xdr:colOff>
      <xdr:row>39</xdr:row>
      <xdr:rowOff>14605</xdr:rowOff>
    </xdr:to>
    <xdr:sp macro="" textlink="">
      <xdr:nvSpPr>
        <xdr:cNvPr id="543" name="楕円 542"/>
        <xdr:cNvSpPr/>
      </xdr:nvSpPr>
      <xdr:spPr>
        <a:xfrm>
          <a:off x="12763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31115</xdr:rowOff>
    </xdr:from>
    <xdr:ext cx="534035" cy="258445"/>
    <xdr:sp macro="" textlink="">
      <xdr:nvSpPr>
        <xdr:cNvPr id="544" name="テキスト ボックス 543"/>
        <xdr:cNvSpPr txBox="1"/>
      </xdr:nvSpPr>
      <xdr:spPr>
        <a:xfrm>
          <a:off x="12546965" y="6374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3" name="テキスト ボックス 55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5" name="直線コネクタ 554"/>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56" name="テキスト ボックス 555"/>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7" name="直線コネクタ 556"/>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54610</xdr:rowOff>
    </xdr:from>
    <xdr:ext cx="466725" cy="258445"/>
    <xdr:sp macro="" textlink="">
      <xdr:nvSpPr>
        <xdr:cNvPr id="558" name="テキスト ボックス 557"/>
        <xdr:cNvSpPr txBox="1"/>
      </xdr:nvSpPr>
      <xdr:spPr>
        <a:xfrm>
          <a:off x="11978640" y="9484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9" name="直線コネクタ 558"/>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111760</xdr:rowOff>
    </xdr:from>
    <xdr:ext cx="466725" cy="258445"/>
    <xdr:sp macro="" textlink="">
      <xdr:nvSpPr>
        <xdr:cNvPr id="560" name="テキスト ボックス 559"/>
        <xdr:cNvSpPr txBox="1"/>
      </xdr:nvSpPr>
      <xdr:spPr>
        <a:xfrm>
          <a:off x="11978640" y="9027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1" name="直線コネクタ 560"/>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168910</xdr:rowOff>
    </xdr:from>
    <xdr:ext cx="466725" cy="258445"/>
    <xdr:sp macro="" textlink="">
      <xdr:nvSpPr>
        <xdr:cNvPr id="562" name="テキスト ボックス 561"/>
        <xdr:cNvSpPr txBox="1"/>
      </xdr:nvSpPr>
      <xdr:spPr>
        <a:xfrm>
          <a:off x="11978640" y="8569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64" name="テキスト ボックス 563"/>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27940</xdr:rowOff>
    </xdr:from>
    <xdr:to xmlns:xdr="http://schemas.openxmlformats.org/drawingml/2006/spreadsheetDrawing">
      <xdr:col>85</xdr:col>
      <xdr:colOff>126365</xdr:colOff>
      <xdr:row>58</xdr:row>
      <xdr:rowOff>139700</xdr:rowOff>
    </xdr:to>
    <xdr:cxnSp macro="">
      <xdr:nvCxnSpPr>
        <xdr:cNvPr id="566" name="直線コネクタ 565"/>
        <xdr:cNvCxnSpPr/>
      </xdr:nvCxnSpPr>
      <xdr:spPr>
        <a:xfrm flipV="1">
          <a:off x="16317595" y="877189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22860</xdr:rowOff>
    </xdr:from>
    <xdr:ext cx="249555" cy="259080"/>
    <xdr:sp macro="" textlink="">
      <xdr:nvSpPr>
        <xdr:cNvPr id="567" name="失業対策事業費最小値テキスト"/>
        <xdr:cNvSpPr txBox="1"/>
      </xdr:nvSpPr>
      <xdr:spPr>
        <a:xfrm>
          <a:off x="1637030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8" name="直線コネクタ 567"/>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146050</xdr:rowOff>
    </xdr:from>
    <xdr:ext cx="469900" cy="258445"/>
    <xdr:sp macro="" textlink="">
      <xdr:nvSpPr>
        <xdr:cNvPr id="569" name="失業対策事業費最大値テキスト"/>
        <xdr:cNvSpPr txBox="1"/>
      </xdr:nvSpPr>
      <xdr:spPr>
        <a:xfrm>
          <a:off x="16370300" y="85471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27940</xdr:rowOff>
    </xdr:from>
    <xdr:to xmlns:xdr="http://schemas.openxmlformats.org/drawingml/2006/spreadsheetDrawing">
      <xdr:col>86</xdr:col>
      <xdr:colOff>25400</xdr:colOff>
      <xdr:row>51</xdr:row>
      <xdr:rowOff>27940</xdr:rowOff>
    </xdr:to>
    <xdr:cxnSp macro="">
      <xdr:nvCxnSpPr>
        <xdr:cNvPr id="570" name="直線コネクタ 569"/>
        <xdr:cNvCxnSpPr/>
      </xdr:nvCxnSpPr>
      <xdr:spPr>
        <a:xfrm>
          <a:off x="16230600" y="877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71" name="直線コネクタ 570"/>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111760</xdr:rowOff>
    </xdr:from>
    <xdr:ext cx="249555" cy="258445"/>
    <xdr:sp macro="" textlink="">
      <xdr:nvSpPr>
        <xdr:cNvPr id="572" name="失業対策事業費平均値テキスト"/>
        <xdr:cNvSpPr txBox="1"/>
      </xdr:nvSpPr>
      <xdr:spPr>
        <a:xfrm>
          <a:off x="16370300" y="98844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74" name="直線コネクタ 573"/>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83820</xdr:rowOff>
    </xdr:from>
    <xdr:to xmlns:xdr="http://schemas.openxmlformats.org/drawingml/2006/spreadsheetDrawing">
      <xdr:col>81</xdr:col>
      <xdr:colOff>101600</xdr:colOff>
      <xdr:row>59</xdr:row>
      <xdr:rowOff>13970</xdr:rowOff>
    </xdr:to>
    <xdr:sp macro="" textlink="">
      <xdr:nvSpPr>
        <xdr:cNvPr id="575" name="フローチャート: 判断 574"/>
        <xdr:cNvSpPr/>
      </xdr:nvSpPr>
      <xdr:spPr>
        <a:xfrm>
          <a:off x="15430500" y="1002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57</xdr:row>
      <xdr:rowOff>30480</xdr:rowOff>
    </xdr:from>
    <xdr:ext cx="313690" cy="258445"/>
    <xdr:sp macro="" textlink="">
      <xdr:nvSpPr>
        <xdr:cNvPr id="576" name="テキスト ボックス 575"/>
        <xdr:cNvSpPr txBox="1"/>
      </xdr:nvSpPr>
      <xdr:spPr>
        <a:xfrm>
          <a:off x="15324455" y="980313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77" name="直線コネクタ 576"/>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67310</xdr:rowOff>
    </xdr:from>
    <xdr:to xmlns:xdr="http://schemas.openxmlformats.org/drawingml/2006/spreadsheetDrawing">
      <xdr:col>76</xdr:col>
      <xdr:colOff>165100</xdr:colOff>
      <xdr:row>58</xdr:row>
      <xdr:rowOff>168910</xdr:rowOff>
    </xdr:to>
    <xdr:sp macro="" textlink="">
      <xdr:nvSpPr>
        <xdr:cNvPr id="578" name="フローチャート: 判断 577"/>
        <xdr:cNvSpPr/>
      </xdr:nvSpPr>
      <xdr:spPr>
        <a:xfrm>
          <a:off x="1454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57</xdr:row>
      <xdr:rowOff>13970</xdr:rowOff>
    </xdr:from>
    <xdr:ext cx="313690" cy="259080"/>
    <xdr:sp macro="" textlink="">
      <xdr:nvSpPr>
        <xdr:cNvPr id="579" name="テキスト ボックス 578"/>
        <xdr:cNvSpPr txBox="1"/>
      </xdr:nvSpPr>
      <xdr:spPr>
        <a:xfrm>
          <a:off x="14435455" y="9786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80" name="直線コネクタ 579"/>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67310</xdr:rowOff>
    </xdr:from>
    <xdr:to xmlns:xdr="http://schemas.openxmlformats.org/drawingml/2006/spreadsheetDrawing">
      <xdr:col>72</xdr:col>
      <xdr:colOff>38100</xdr:colOff>
      <xdr:row>58</xdr:row>
      <xdr:rowOff>168910</xdr:rowOff>
    </xdr:to>
    <xdr:sp macro="" textlink="">
      <xdr:nvSpPr>
        <xdr:cNvPr id="581" name="フローチャート: 判断 580"/>
        <xdr:cNvSpPr/>
      </xdr:nvSpPr>
      <xdr:spPr>
        <a:xfrm>
          <a:off x="13652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57</xdr:row>
      <xdr:rowOff>13970</xdr:rowOff>
    </xdr:from>
    <xdr:ext cx="313690" cy="259080"/>
    <xdr:sp macro="" textlink="">
      <xdr:nvSpPr>
        <xdr:cNvPr id="582" name="テキスト ボックス 581"/>
        <xdr:cNvSpPr txBox="1"/>
      </xdr:nvSpPr>
      <xdr:spPr>
        <a:xfrm>
          <a:off x="13546455" y="9786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52070</xdr:rowOff>
    </xdr:from>
    <xdr:to xmlns:xdr="http://schemas.openxmlformats.org/drawingml/2006/spreadsheetDrawing">
      <xdr:col>67</xdr:col>
      <xdr:colOff>101600</xdr:colOff>
      <xdr:row>58</xdr:row>
      <xdr:rowOff>153670</xdr:rowOff>
    </xdr:to>
    <xdr:sp macro="" textlink="">
      <xdr:nvSpPr>
        <xdr:cNvPr id="583" name="フローチャート: 判断 582"/>
        <xdr:cNvSpPr/>
      </xdr:nvSpPr>
      <xdr:spPr>
        <a:xfrm>
          <a:off x="12763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56</xdr:row>
      <xdr:rowOff>170180</xdr:rowOff>
    </xdr:from>
    <xdr:ext cx="378460" cy="259080"/>
    <xdr:sp macro="" textlink="">
      <xdr:nvSpPr>
        <xdr:cNvPr id="584" name="テキスト ボックス 583"/>
        <xdr:cNvSpPr txBox="1"/>
      </xdr:nvSpPr>
      <xdr:spPr>
        <a:xfrm>
          <a:off x="12625070" y="9771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67310</xdr:rowOff>
    </xdr:from>
    <xdr:ext cx="249555" cy="259080"/>
    <xdr:sp macro="" textlink="">
      <xdr:nvSpPr>
        <xdr:cNvPr id="591" name="失業対策事業費該当値テキスト"/>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8920" cy="259080"/>
    <xdr:sp macro="" textlink="">
      <xdr:nvSpPr>
        <xdr:cNvPr id="593" name="テキスト ボックス 592"/>
        <xdr:cNvSpPr txBox="1"/>
      </xdr:nvSpPr>
      <xdr:spPr>
        <a:xfrm>
          <a:off x="15356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8920" cy="259080"/>
    <xdr:sp macro="" textlink="">
      <xdr:nvSpPr>
        <xdr:cNvPr id="595" name="テキスト ボックス 594"/>
        <xdr:cNvSpPr txBox="1"/>
      </xdr:nvSpPr>
      <xdr:spPr>
        <a:xfrm>
          <a:off x="14467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8920" cy="259080"/>
    <xdr:sp macro="" textlink="">
      <xdr:nvSpPr>
        <xdr:cNvPr id="597" name="テキスト ボックス 596"/>
        <xdr:cNvSpPr txBox="1"/>
      </xdr:nvSpPr>
      <xdr:spPr>
        <a:xfrm>
          <a:off x="1357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8920" cy="259080"/>
    <xdr:sp macro="" textlink="">
      <xdr:nvSpPr>
        <xdr:cNvPr id="599" name="テキスト ボックス 598"/>
        <xdr:cNvSpPr txBox="1"/>
      </xdr:nvSpPr>
      <xdr:spPr>
        <a:xfrm>
          <a:off x="1268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8" name="テキスト ボックス 607"/>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0" name="直線コネクタ 60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1" name="テキスト ボックス 610"/>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2" name="直線コネクタ 61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3" name="テキスト ボックス 612"/>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5" name="テキスト ボックス 614"/>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6" name="直線コネクタ 61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7" name="テキスト ボックス 616"/>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8" name="直線コネクタ 61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9" name="テキスト ボックス 618"/>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1" name="テキスト ボックス 620"/>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13335</xdr:rowOff>
    </xdr:from>
    <xdr:to xmlns:xdr="http://schemas.openxmlformats.org/drawingml/2006/spreadsheetDrawing">
      <xdr:col>85</xdr:col>
      <xdr:colOff>126365</xdr:colOff>
      <xdr:row>79</xdr:row>
      <xdr:rowOff>43815</xdr:rowOff>
    </xdr:to>
    <xdr:cxnSp macro="">
      <xdr:nvCxnSpPr>
        <xdr:cNvPr id="623" name="直線コネクタ 622"/>
        <xdr:cNvCxnSpPr/>
      </xdr:nvCxnSpPr>
      <xdr:spPr>
        <a:xfrm flipV="1">
          <a:off x="16317595" y="12186285"/>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47625</xdr:rowOff>
    </xdr:from>
    <xdr:ext cx="378460" cy="259080"/>
    <xdr:sp macro="" textlink="">
      <xdr:nvSpPr>
        <xdr:cNvPr id="624" name="公債費最小値テキスト"/>
        <xdr:cNvSpPr txBox="1"/>
      </xdr:nvSpPr>
      <xdr:spPr>
        <a:xfrm>
          <a:off x="16370300" y="13592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43815</xdr:rowOff>
    </xdr:from>
    <xdr:to xmlns:xdr="http://schemas.openxmlformats.org/drawingml/2006/spreadsheetDrawing">
      <xdr:col>86</xdr:col>
      <xdr:colOff>25400</xdr:colOff>
      <xdr:row>79</xdr:row>
      <xdr:rowOff>43815</xdr:rowOff>
    </xdr:to>
    <xdr:cxnSp macro="">
      <xdr:nvCxnSpPr>
        <xdr:cNvPr id="625" name="直線コネクタ 624"/>
        <xdr:cNvCxnSpPr/>
      </xdr:nvCxnSpPr>
      <xdr:spPr>
        <a:xfrm>
          <a:off x="16230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132080</xdr:rowOff>
    </xdr:from>
    <xdr:ext cx="598805" cy="258445"/>
    <xdr:sp macro="" textlink="">
      <xdr:nvSpPr>
        <xdr:cNvPr id="626" name="公債費最大値テキスト"/>
        <xdr:cNvSpPr txBox="1"/>
      </xdr:nvSpPr>
      <xdr:spPr>
        <a:xfrm>
          <a:off x="16370300" y="11962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13335</xdr:rowOff>
    </xdr:from>
    <xdr:to xmlns:xdr="http://schemas.openxmlformats.org/drawingml/2006/spreadsheetDrawing">
      <xdr:col>86</xdr:col>
      <xdr:colOff>25400</xdr:colOff>
      <xdr:row>71</xdr:row>
      <xdr:rowOff>13335</xdr:rowOff>
    </xdr:to>
    <xdr:cxnSp macro="">
      <xdr:nvCxnSpPr>
        <xdr:cNvPr id="627" name="直線コネクタ 626"/>
        <xdr:cNvCxnSpPr/>
      </xdr:nvCxnSpPr>
      <xdr:spPr>
        <a:xfrm>
          <a:off x="16230600" y="12186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31750</xdr:rowOff>
    </xdr:from>
    <xdr:to xmlns:xdr="http://schemas.openxmlformats.org/drawingml/2006/spreadsheetDrawing">
      <xdr:col>85</xdr:col>
      <xdr:colOff>127000</xdr:colOff>
      <xdr:row>77</xdr:row>
      <xdr:rowOff>121920</xdr:rowOff>
    </xdr:to>
    <xdr:cxnSp macro="">
      <xdr:nvCxnSpPr>
        <xdr:cNvPr id="628" name="直線コネクタ 627"/>
        <xdr:cNvCxnSpPr/>
      </xdr:nvCxnSpPr>
      <xdr:spPr>
        <a:xfrm>
          <a:off x="15481300" y="1323340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86360</xdr:rowOff>
    </xdr:from>
    <xdr:ext cx="598805" cy="258445"/>
    <xdr:sp macro="" textlink="">
      <xdr:nvSpPr>
        <xdr:cNvPr id="629" name="公債費平均値テキスト"/>
        <xdr:cNvSpPr txBox="1"/>
      </xdr:nvSpPr>
      <xdr:spPr>
        <a:xfrm>
          <a:off x="16370300" y="131165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63500</xdr:rowOff>
    </xdr:from>
    <xdr:to xmlns:xdr="http://schemas.openxmlformats.org/drawingml/2006/spreadsheetDrawing">
      <xdr:col>85</xdr:col>
      <xdr:colOff>177800</xdr:colOff>
      <xdr:row>77</xdr:row>
      <xdr:rowOff>164465</xdr:rowOff>
    </xdr:to>
    <xdr:sp macro="" textlink="">
      <xdr:nvSpPr>
        <xdr:cNvPr id="630" name="フローチャート: 判断 629"/>
        <xdr:cNvSpPr/>
      </xdr:nvSpPr>
      <xdr:spPr>
        <a:xfrm>
          <a:off x="162687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31750</xdr:rowOff>
    </xdr:from>
    <xdr:to xmlns:xdr="http://schemas.openxmlformats.org/drawingml/2006/spreadsheetDrawing">
      <xdr:col>81</xdr:col>
      <xdr:colOff>50800</xdr:colOff>
      <xdr:row>77</xdr:row>
      <xdr:rowOff>114300</xdr:rowOff>
    </xdr:to>
    <xdr:cxnSp macro="">
      <xdr:nvCxnSpPr>
        <xdr:cNvPr id="631" name="直線コネクタ 630"/>
        <xdr:cNvCxnSpPr/>
      </xdr:nvCxnSpPr>
      <xdr:spPr>
        <a:xfrm flipV="1">
          <a:off x="14592300" y="1323340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53975</xdr:rowOff>
    </xdr:from>
    <xdr:to xmlns:xdr="http://schemas.openxmlformats.org/drawingml/2006/spreadsheetDrawing">
      <xdr:col>81</xdr:col>
      <xdr:colOff>101600</xdr:colOff>
      <xdr:row>77</xdr:row>
      <xdr:rowOff>155575</xdr:rowOff>
    </xdr:to>
    <xdr:sp macro="" textlink="">
      <xdr:nvSpPr>
        <xdr:cNvPr id="632" name="フローチャート: 判断 631"/>
        <xdr:cNvSpPr/>
      </xdr:nvSpPr>
      <xdr:spPr>
        <a:xfrm>
          <a:off x="15430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146685</xdr:rowOff>
    </xdr:from>
    <xdr:ext cx="598170" cy="258445"/>
    <xdr:sp macro="" textlink="">
      <xdr:nvSpPr>
        <xdr:cNvPr id="633" name="テキスト ボックス 632"/>
        <xdr:cNvSpPr txBox="1"/>
      </xdr:nvSpPr>
      <xdr:spPr>
        <a:xfrm>
          <a:off x="15181580" y="13348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86360</xdr:rowOff>
    </xdr:from>
    <xdr:to xmlns:xdr="http://schemas.openxmlformats.org/drawingml/2006/spreadsheetDrawing">
      <xdr:col>76</xdr:col>
      <xdr:colOff>114300</xdr:colOff>
      <xdr:row>77</xdr:row>
      <xdr:rowOff>114300</xdr:rowOff>
    </xdr:to>
    <xdr:cxnSp macro="">
      <xdr:nvCxnSpPr>
        <xdr:cNvPr id="634" name="直線コネクタ 633"/>
        <xdr:cNvCxnSpPr/>
      </xdr:nvCxnSpPr>
      <xdr:spPr>
        <a:xfrm>
          <a:off x="13703300" y="132880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57785</xdr:rowOff>
    </xdr:from>
    <xdr:to xmlns:xdr="http://schemas.openxmlformats.org/drawingml/2006/spreadsheetDrawing">
      <xdr:col>76</xdr:col>
      <xdr:colOff>165100</xdr:colOff>
      <xdr:row>77</xdr:row>
      <xdr:rowOff>159385</xdr:rowOff>
    </xdr:to>
    <xdr:sp macro="" textlink="">
      <xdr:nvSpPr>
        <xdr:cNvPr id="635" name="フローチャート: 判断 634"/>
        <xdr:cNvSpPr/>
      </xdr:nvSpPr>
      <xdr:spPr>
        <a:xfrm>
          <a:off x="14541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4445</xdr:rowOff>
    </xdr:from>
    <xdr:ext cx="598170" cy="259080"/>
    <xdr:sp macro="" textlink="">
      <xdr:nvSpPr>
        <xdr:cNvPr id="636" name="テキスト ボックス 635"/>
        <xdr:cNvSpPr txBox="1"/>
      </xdr:nvSpPr>
      <xdr:spPr>
        <a:xfrm>
          <a:off x="14292580" y="13034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45085</xdr:rowOff>
    </xdr:from>
    <xdr:to xmlns:xdr="http://schemas.openxmlformats.org/drawingml/2006/spreadsheetDrawing">
      <xdr:col>71</xdr:col>
      <xdr:colOff>177800</xdr:colOff>
      <xdr:row>77</xdr:row>
      <xdr:rowOff>86360</xdr:rowOff>
    </xdr:to>
    <xdr:cxnSp macro="">
      <xdr:nvCxnSpPr>
        <xdr:cNvPr id="637" name="直線コネクタ 636"/>
        <xdr:cNvCxnSpPr/>
      </xdr:nvCxnSpPr>
      <xdr:spPr>
        <a:xfrm>
          <a:off x="12814300" y="132467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57785</xdr:rowOff>
    </xdr:from>
    <xdr:to xmlns:xdr="http://schemas.openxmlformats.org/drawingml/2006/spreadsheetDrawing">
      <xdr:col>72</xdr:col>
      <xdr:colOff>38100</xdr:colOff>
      <xdr:row>77</xdr:row>
      <xdr:rowOff>159385</xdr:rowOff>
    </xdr:to>
    <xdr:sp macro="" textlink="">
      <xdr:nvSpPr>
        <xdr:cNvPr id="638" name="フローチャート: 判断 637"/>
        <xdr:cNvSpPr/>
      </xdr:nvSpPr>
      <xdr:spPr>
        <a:xfrm>
          <a:off x="13652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150495</xdr:rowOff>
    </xdr:from>
    <xdr:ext cx="598170" cy="259080"/>
    <xdr:sp macro="" textlink="">
      <xdr:nvSpPr>
        <xdr:cNvPr id="639" name="テキスト ボックス 638"/>
        <xdr:cNvSpPr txBox="1"/>
      </xdr:nvSpPr>
      <xdr:spPr>
        <a:xfrm>
          <a:off x="13403580" y="13352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52705</xdr:rowOff>
    </xdr:from>
    <xdr:to xmlns:xdr="http://schemas.openxmlformats.org/drawingml/2006/spreadsheetDrawing">
      <xdr:col>67</xdr:col>
      <xdr:colOff>101600</xdr:colOff>
      <xdr:row>77</xdr:row>
      <xdr:rowOff>154940</xdr:rowOff>
    </xdr:to>
    <xdr:sp macro="" textlink="">
      <xdr:nvSpPr>
        <xdr:cNvPr id="640" name="フローチャート: 判断 639"/>
        <xdr:cNvSpPr/>
      </xdr:nvSpPr>
      <xdr:spPr>
        <a:xfrm>
          <a:off x="127635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145415</xdr:rowOff>
    </xdr:from>
    <xdr:ext cx="598170" cy="258445"/>
    <xdr:sp macro="" textlink="">
      <xdr:nvSpPr>
        <xdr:cNvPr id="641" name="テキスト ボックス 640"/>
        <xdr:cNvSpPr txBox="1"/>
      </xdr:nvSpPr>
      <xdr:spPr>
        <a:xfrm>
          <a:off x="12514580" y="13347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71120</xdr:rowOff>
    </xdr:from>
    <xdr:to xmlns:xdr="http://schemas.openxmlformats.org/drawingml/2006/spreadsheetDrawing">
      <xdr:col>85</xdr:col>
      <xdr:colOff>177800</xdr:colOff>
      <xdr:row>78</xdr:row>
      <xdr:rowOff>1270</xdr:rowOff>
    </xdr:to>
    <xdr:sp macro="" textlink="">
      <xdr:nvSpPr>
        <xdr:cNvPr id="647" name="楕円 646"/>
        <xdr:cNvSpPr/>
      </xdr:nvSpPr>
      <xdr:spPr>
        <a:xfrm>
          <a:off x="162687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49530</xdr:rowOff>
    </xdr:from>
    <xdr:ext cx="598805" cy="259080"/>
    <xdr:sp macro="" textlink="">
      <xdr:nvSpPr>
        <xdr:cNvPr id="648" name="公債費該当値テキスト"/>
        <xdr:cNvSpPr txBox="1"/>
      </xdr:nvSpPr>
      <xdr:spPr>
        <a:xfrm>
          <a:off x="16370300" y="13251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152400</xdr:rowOff>
    </xdr:from>
    <xdr:to xmlns:xdr="http://schemas.openxmlformats.org/drawingml/2006/spreadsheetDrawing">
      <xdr:col>81</xdr:col>
      <xdr:colOff>101600</xdr:colOff>
      <xdr:row>77</xdr:row>
      <xdr:rowOff>82550</xdr:rowOff>
    </xdr:to>
    <xdr:sp macro="" textlink="">
      <xdr:nvSpPr>
        <xdr:cNvPr id="649" name="楕円 648"/>
        <xdr:cNvSpPr/>
      </xdr:nvSpPr>
      <xdr:spPr>
        <a:xfrm>
          <a:off x="154305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99060</xdr:rowOff>
    </xdr:from>
    <xdr:ext cx="598170" cy="258445"/>
    <xdr:sp macro="" textlink="">
      <xdr:nvSpPr>
        <xdr:cNvPr id="650" name="テキスト ボックス 649"/>
        <xdr:cNvSpPr txBox="1"/>
      </xdr:nvSpPr>
      <xdr:spPr>
        <a:xfrm>
          <a:off x="15181580" y="12957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63500</xdr:rowOff>
    </xdr:from>
    <xdr:to xmlns:xdr="http://schemas.openxmlformats.org/drawingml/2006/spreadsheetDrawing">
      <xdr:col>76</xdr:col>
      <xdr:colOff>165100</xdr:colOff>
      <xdr:row>77</xdr:row>
      <xdr:rowOff>165100</xdr:rowOff>
    </xdr:to>
    <xdr:sp macro="" textlink="">
      <xdr:nvSpPr>
        <xdr:cNvPr id="651" name="楕円 650"/>
        <xdr:cNvSpPr/>
      </xdr:nvSpPr>
      <xdr:spPr>
        <a:xfrm>
          <a:off x="14541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156210</xdr:rowOff>
    </xdr:from>
    <xdr:ext cx="598170" cy="258445"/>
    <xdr:sp macro="" textlink="">
      <xdr:nvSpPr>
        <xdr:cNvPr id="652" name="テキスト ボックス 651"/>
        <xdr:cNvSpPr txBox="1"/>
      </xdr:nvSpPr>
      <xdr:spPr>
        <a:xfrm>
          <a:off x="14292580" y="133578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34925</xdr:rowOff>
    </xdr:from>
    <xdr:to xmlns:xdr="http://schemas.openxmlformats.org/drawingml/2006/spreadsheetDrawing">
      <xdr:col>72</xdr:col>
      <xdr:colOff>38100</xdr:colOff>
      <xdr:row>77</xdr:row>
      <xdr:rowOff>136525</xdr:rowOff>
    </xdr:to>
    <xdr:sp macro="" textlink="">
      <xdr:nvSpPr>
        <xdr:cNvPr id="653" name="楕円 652"/>
        <xdr:cNvSpPr/>
      </xdr:nvSpPr>
      <xdr:spPr>
        <a:xfrm>
          <a:off x="13652500" y="13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153035</xdr:rowOff>
    </xdr:from>
    <xdr:ext cx="598170" cy="259080"/>
    <xdr:sp macro="" textlink="">
      <xdr:nvSpPr>
        <xdr:cNvPr id="654" name="テキスト ボックス 653"/>
        <xdr:cNvSpPr txBox="1"/>
      </xdr:nvSpPr>
      <xdr:spPr>
        <a:xfrm>
          <a:off x="13403580" y="130117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166370</xdr:rowOff>
    </xdr:from>
    <xdr:to xmlns:xdr="http://schemas.openxmlformats.org/drawingml/2006/spreadsheetDrawing">
      <xdr:col>67</xdr:col>
      <xdr:colOff>101600</xdr:colOff>
      <xdr:row>77</xdr:row>
      <xdr:rowOff>95885</xdr:rowOff>
    </xdr:to>
    <xdr:sp macro="" textlink="">
      <xdr:nvSpPr>
        <xdr:cNvPr id="655" name="楕円 654"/>
        <xdr:cNvSpPr/>
      </xdr:nvSpPr>
      <xdr:spPr>
        <a:xfrm>
          <a:off x="12763500" y="13196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112395</xdr:rowOff>
    </xdr:from>
    <xdr:ext cx="598170" cy="258445"/>
    <xdr:sp macro="" textlink="">
      <xdr:nvSpPr>
        <xdr:cNvPr id="656" name="テキスト ボックス 655"/>
        <xdr:cNvSpPr txBox="1"/>
      </xdr:nvSpPr>
      <xdr:spPr>
        <a:xfrm>
          <a:off x="12514580" y="12971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5" name="テキスト ボックス 66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7" name="直線コネクタ 66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68" name="テキスト ボックス 667"/>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9" name="直線コネクタ 66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70" name="テキスト ボックス 669"/>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1" name="直線コネクタ 67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72" name="テキスト ボックス 671"/>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3" name="直線コネクタ 67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74" name="テキスト ボックス 673"/>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5" name="直線コネクタ 67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91</xdr:row>
      <xdr:rowOff>22225</xdr:rowOff>
    </xdr:from>
    <xdr:ext cx="685165" cy="258445"/>
    <xdr:sp macro="" textlink="">
      <xdr:nvSpPr>
        <xdr:cNvPr id="676" name="テキスト ボックス 675"/>
        <xdr:cNvSpPr txBox="1"/>
      </xdr:nvSpPr>
      <xdr:spPr>
        <a:xfrm>
          <a:off x="11760200" y="15624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7" name="直線コネクタ 67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38100</xdr:rowOff>
    </xdr:from>
    <xdr:ext cx="685165" cy="259080"/>
    <xdr:sp macro="" textlink="">
      <xdr:nvSpPr>
        <xdr:cNvPr id="678" name="テキスト ボックス 677"/>
        <xdr:cNvSpPr txBox="1"/>
      </xdr:nvSpPr>
      <xdr:spPr>
        <a:xfrm>
          <a:off x="11760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0" name="テキスト ボックス 679"/>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109220</xdr:rowOff>
    </xdr:from>
    <xdr:to xmlns:xdr="http://schemas.openxmlformats.org/drawingml/2006/spreadsheetDrawing">
      <xdr:col>85</xdr:col>
      <xdr:colOff>126365</xdr:colOff>
      <xdr:row>99</xdr:row>
      <xdr:rowOff>99060</xdr:rowOff>
    </xdr:to>
    <xdr:cxnSp macro="">
      <xdr:nvCxnSpPr>
        <xdr:cNvPr id="682" name="直線コネクタ 681"/>
        <xdr:cNvCxnSpPr/>
      </xdr:nvCxnSpPr>
      <xdr:spPr>
        <a:xfrm flipV="1">
          <a:off x="16317595" y="15539720"/>
          <a:ext cx="127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102870</xdr:rowOff>
    </xdr:from>
    <xdr:ext cx="249555" cy="259080"/>
    <xdr:sp macro="" textlink="">
      <xdr:nvSpPr>
        <xdr:cNvPr id="683" name="積立金最小値テキスト"/>
        <xdr:cNvSpPr txBox="1"/>
      </xdr:nvSpPr>
      <xdr:spPr>
        <a:xfrm>
          <a:off x="16370300" y="17076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99060</xdr:rowOff>
    </xdr:from>
    <xdr:to xmlns:xdr="http://schemas.openxmlformats.org/drawingml/2006/spreadsheetDrawing">
      <xdr:col>86</xdr:col>
      <xdr:colOff>25400</xdr:colOff>
      <xdr:row>99</xdr:row>
      <xdr:rowOff>99060</xdr:rowOff>
    </xdr:to>
    <xdr:cxnSp macro="">
      <xdr:nvCxnSpPr>
        <xdr:cNvPr id="684" name="直線コネクタ 683"/>
        <xdr:cNvCxnSpPr/>
      </xdr:nvCxnSpPr>
      <xdr:spPr>
        <a:xfrm>
          <a:off x="16230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55245</xdr:rowOff>
    </xdr:from>
    <xdr:ext cx="690245" cy="258445"/>
    <xdr:sp macro="" textlink="">
      <xdr:nvSpPr>
        <xdr:cNvPr id="685" name="積立金最大値テキスト"/>
        <xdr:cNvSpPr txBox="1"/>
      </xdr:nvSpPr>
      <xdr:spPr>
        <a:xfrm>
          <a:off x="16370300" y="1531429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1,408,747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109220</xdr:rowOff>
    </xdr:from>
    <xdr:to xmlns:xdr="http://schemas.openxmlformats.org/drawingml/2006/spreadsheetDrawing">
      <xdr:col>86</xdr:col>
      <xdr:colOff>25400</xdr:colOff>
      <xdr:row>90</xdr:row>
      <xdr:rowOff>109220</xdr:rowOff>
    </xdr:to>
    <xdr:cxnSp macro="">
      <xdr:nvCxnSpPr>
        <xdr:cNvPr id="686" name="直線コネクタ 685"/>
        <xdr:cNvCxnSpPr/>
      </xdr:nvCxnSpPr>
      <xdr:spPr>
        <a:xfrm>
          <a:off x="16230600" y="1553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150495</xdr:rowOff>
    </xdr:from>
    <xdr:to xmlns:xdr="http://schemas.openxmlformats.org/drawingml/2006/spreadsheetDrawing">
      <xdr:col>85</xdr:col>
      <xdr:colOff>127000</xdr:colOff>
      <xdr:row>98</xdr:row>
      <xdr:rowOff>117475</xdr:rowOff>
    </xdr:to>
    <xdr:cxnSp macro="">
      <xdr:nvCxnSpPr>
        <xdr:cNvPr id="687" name="直線コネクタ 686"/>
        <xdr:cNvCxnSpPr/>
      </xdr:nvCxnSpPr>
      <xdr:spPr>
        <a:xfrm flipV="1">
          <a:off x="15481300" y="16781145"/>
          <a:ext cx="8382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120650</xdr:rowOff>
    </xdr:from>
    <xdr:ext cx="534670" cy="258445"/>
    <xdr:sp macro="" textlink="">
      <xdr:nvSpPr>
        <xdr:cNvPr id="688" name="積立金平均値テキスト"/>
        <xdr:cNvSpPr txBox="1"/>
      </xdr:nvSpPr>
      <xdr:spPr>
        <a:xfrm>
          <a:off x="16370300" y="169227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141605</xdr:rowOff>
    </xdr:from>
    <xdr:to xmlns:xdr="http://schemas.openxmlformats.org/drawingml/2006/spreadsheetDrawing">
      <xdr:col>85</xdr:col>
      <xdr:colOff>177800</xdr:colOff>
      <xdr:row>99</xdr:row>
      <xdr:rowOff>71755</xdr:rowOff>
    </xdr:to>
    <xdr:sp macro="" textlink="">
      <xdr:nvSpPr>
        <xdr:cNvPr id="689" name="フローチャート: 判断 688"/>
        <xdr:cNvSpPr/>
      </xdr:nvSpPr>
      <xdr:spPr>
        <a:xfrm>
          <a:off x="16268700" y="169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109220</xdr:rowOff>
    </xdr:from>
    <xdr:to xmlns:xdr="http://schemas.openxmlformats.org/drawingml/2006/spreadsheetDrawing">
      <xdr:col>81</xdr:col>
      <xdr:colOff>50800</xdr:colOff>
      <xdr:row>98</xdr:row>
      <xdr:rowOff>117475</xdr:rowOff>
    </xdr:to>
    <xdr:cxnSp macro="">
      <xdr:nvCxnSpPr>
        <xdr:cNvPr id="690" name="直線コネクタ 689"/>
        <xdr:cNvCxnSpPr/>
      </xdr:nvCxnSpPr>
      <xdr:spPr>
        <a:xfrm>
          <a:off x="14592300" y="169113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130810</xdr:rowOff>
    </xdr:from>
    <xdr:to xmlns:xdr="http://schemas.openxmlformats.org/drawingml/2006/spreadsheetDrawing">
      <xdr:col>81</xdr:col>
      <xdr:colOff>101600</xdr:colOff>
      <xdr:row>99</xdr:row>
      <xdr:rowOff>60960</xdr:rowOff>
    </xdr:to>
    <xdr:sp macro="" textlink="">
      <xdr:nvSpPr>
        <xdr:cNvPr id="691" name="フローチャート: 判断 690"/>
        <xdr:cNvSpPr/>
      </xdr:nvSpPr>
      <xdr:spPr>
        <a:xfrm>
          <a:off x="15430500" y="1693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52070</xdr:rowOff>
    </xdr:from>
    <xdr:ext cx="534035" cy="258445"/>
    <xdr:sp macro="" textlink="">
      <xdr:nvSpPr>
        <xdr:cNvPr id="692" name="テキスト ボックス 691"/>
        <xdr:cNvSpPr txBox="1"/>
      </xdr:nvSpPr>
      <xdr:spPr>
        <a:xfrm>
          <a:off x="15213965" y="17025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109220</xdr:rowOff>
    </xdr:from>
    <xdr:to xmlns:xdr="http://schemas.openxmlformats.org/drawingml/2006/spreadsheetDrawing">
      <xdr:col>76</xdr:col>
      <xdr:colOff>114300</xdr:colOff>
      <xdr:row>98</xdr:row>
      <xdr:rowOff>163195</xdr:rowOff>
    </xdr:to>
    <xdr:cxnSp macro="">
      <xdr:nvCxnSpPr>
        <xdr:cNvPr id="693" name="直線コネクタ 692"/>
        <xdr:cNvCxnSpPr/>
      </xdr:nvCxnSpPr>
      <xdr:spPr>
        <a:xfrm flipV="1">
          <a:off x="13703300" y="1691132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141605</xdr:rowOff>
    </xdr:from>
    <xdr:to xmlns:xdr="http://schemas.openxmlformats.org/drawingml/2006/spreadsheetDrawing">
      <xdr:col>76</xdr:col>
      <xdr:colOff>165100</xdr:colOff>
      <xdr:row>99</xdr:row>
      <xdr:rowOff>71755</xdr:rowOff>
    </xdr:to>
    <xdr:sp macro="" textlink="">
      <xdr:nvSpPr>
        <xdr:cNvPr id="694" name="フローチャート: 判断 693"/>
        <xdr:cNvSpPr/>
      </xdr:nvSpPr>
      <xdr:spPr>
        <a:xfrm>
          <a:off x="14541500" y="169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63500</xdr:rowOff>
    </xdr:from>
    <xdr:ext cx="534035" cy="258445"/>
    <xdr:sp macro="" textlink="">
      <xdr:nvSpPr>
        <xdr:cNvPr id="695" name="テキスト ボックス 694"/>
        <xdr:cNvSpPr txBox="1"/>
      </xdr:nvSpPr>
      <xdr:spPr>
        <a:xfrm>
          <a:off x="14324965" y="17037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163195</xdr:rowOff>
    </xdr:from>
    <xdr:to xmlns:xdr="http://schemas.openxmlformats.org/drawingml/2006/spreadsheetDrawing">
      <xdr:col>71</xdr:col>
      <xdr:colOff>177800</xdr:colOff>
      <xdr:row>99</xdr:row>
      <xdr:rowOff>52070</xdr:rowOff>
    </xdr:to>
    <xdr:cxnSp macro="">
      <xdr:nvCxnSpPr>
        <xdr:cNvPr id="696" name="直線コネクタ 695"/>
        <xdr:cNvCxnSpPr/>
      </xdr:nvCxnSpPr>
      <xdr:spPr>
        <a:xfrm flipV="1">
          <a:off x="12814300" y="1696529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133350</xdr:rowOff>
    </xdr:from>
    <xdr:to xmlns:xdr="http://schemas.openxmlformats.org/drawingml/2006/spreadsheetDrawing">
      <xdr:col>72</xdr:col>
      <xdr:colOff>38100</xdr:colOff>
      <xdr:row>99</xdr:row>
      <xdr:rowOff>63500</xdr:rowOff>
    </xdr:to>
    <xdr:sp macro="" textlink="">
      <xdr:nvSpPr>
        <xdr:cNvPr id="697" name="フローチャート: 判断 696"/>
        <xdr:cNvSpPr/>
      </xdr:nvSpPr>
      <xdr:spPr>
        <a:xfrm>
          <a:off x="13652500" y="1693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54610</xdr:rowOff>
    </xdr:from>
    <xdr:ext cx="534035" cy="258445"/>
    <xdr:sp macro="" textlink="">
      <xdr:nvSpPr>
        <xdr:cNvPr id="698" name="テキスト ボックス 697"/>
        <xdr:cNvSpPr txBox="1"/>
      </xdr:nvSpPr>
      <xdr:spPr>
        <a:xfrm>
          <a:off x="13435965" y="17028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147955</xdr:rowOff>
    </xdr:from>
    <xdr:to xmlns:xdr="http://schemas.openxmlformats.org/drawingml/2006/spreadsheetDrawing">
      <xdr:col>67</xdr:col>
      <xdr:colOff>101600</xdr:colOff>
      <xdr:row>99</xdr:row>
      <xdr:rowOff>78105</xdr:rowOff>
    </xdr:to>
    <xdr:sp macro="" textlink="">
      <xdr:nvSpPr>
        <xdr:cNvPr id="699" name="フローチャート: 判断 698"/>
        <xdr:cNvSpPr/>
      </xdr:nvSpPr>
      <xdr:spPr>
        <a:xfrm>
          <a:off x="12763500" y="1695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94615</xdr:rowOff>
    </xdr:from>
    <xdr:ext cx="534035" cy="259080"/>
    <xdr:sp macro="" textlink="">
      <xdr:nvSpPr>
        <xdr:cNvPr id="700" name="テキスト ボックス 699"/>
        <xdr:cNvSpPr txBox="1"/>
      </xdr:nvSpPr>
      <xdr:spPr>
        <a:xfrm>
          <a:off x="12546965" y="16725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99695</xdr:rowOff>
    </xdr:from>
    <xdr:to xmlns:xdr="http://schemas.openxmlformats.org/drawingml/2006/spreadsheetDrawing">
      <xdr:col>85</xdr:col>
      <xdr:colOff>177800</xdr:colOff>
      <xdr:row>98</xdr:row>
      <xdr:rowOff>29845</xdr:rowOff>
    </xdr:to>
    <xdr:sp macro="" textlink="">
      <xdr:nvSpPr>
        <xdr:cNvPr id="706" name="楕円 705"/>
        <xdr:cNvSpPr/>
      </xdr:nvSpPr>
      <xdr:spPr>
        <a:xfrm>
          <a:off x="162687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122555</xdr:rowOff>
    </xdr:from>
    <xdr:ext cx="598805" cy="258445"/>
    <xdr:sp macro="" textlink="">
      <xdr:nvSpPr>
        <xdr:cNvPr id="707" name="積立金該当値テキスト"/>
        <xdr:cNvSpPr txBox="1"/>
      </xdr:nvSpPr>
      <xdr:spPr>
        <a:xfrm>
          <a:off x="16370300" y="16581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66675</xdr:rowOff>
    </xdr:from>
    <xdr:to xmlns:xdr="http://schemas.openxmlformats.org/drawingml/2006/spreadsheetDrawing">
      <xdr:col>81</xdr:col>
      <xdr:colOff>101600</xdr:colOff>
      <xdr:row>98</xdr:row>
      <xdr:rowOff>168275</xdr:rowOff>
    </xdr:to>
    <xdr:sp macro="" textlink="">
      <xdr:nvSpPr>
        <xdr:cNvPr id="708" name="楕円 707"/>
        <xdr:cNvSpPr/>
      </xdr:nvSpPr>
      <xdr:spPr>
        <a:xfrm>
          <a:off x="15430500" y="168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13335</xdr:rowOff>
    </xdr:from>
    <xdr:ext cx="598170" cy="259080"/>
    <xdr:sp macro="" textlink="">
      <xdr:nvSpPr>
        <xdr:cNvPr id="709" name="テキスト ボックス 708"/>
        <xdr:cNvSpPr txBox="1"/>
      </xdr:nvSpPr>
      <xdr:spPr>
        <a:xfrm>
          <a:off x="15181580" y="166439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58420</xdr:rowOff>
    </xdr:from>
    <xdr:to xmlns:xdr="http://schemas.openxmlformats.org/drawingml/2006/spreadsheetDrawing">
      <xdr:col>76</xdr:col>
      <xdr:colOff>165100</xdr:colOff>
      <xdr:row>98</xdr:row>
      <xdr:rowOff>160020</xdr:rowOff>
    </xdr:to>
    <xdr:sp macro="" textlink="">
      <xdr:nvSpPr>
        <xdr:cNvPr id="710" name="楕円 709"/>
        <xdr:cNvSpPr/>
      </xdr:nvSpPr>
      <xdr:spPr>
        <a:xfrm>
          <a:off x="145415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5080</xdr:rowOff>
    </xdr:from>
    <xdr:ext cx="598170" cy="259080"/>
    <xdr:sp macro="" textlink="">
      <xdr:nvSpPr>
        <xdr:cNvPr id="711" name="テキスト ボックス 710"/>
        <xdr:cNvSpPr txBox="1"/>
      </xdr:nvSpPr>
      <xdr:spPr>
        <a:xfrm>
          <a:off x="14292580" y="16635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112395</xdr:rowOff>
    </xdr:from>
    <xdr:to xmlns:xdr="http://schemas.openxmlformats.org/drawingml/2006/spreadsheetDrawing">
      <xdr:col>72</xdr:col>
      <xdr:colOff>38100</xdr:colOff>
      <xdr:row>99</xdr:row>
      <xdr:rowOff>42545</xdr:rowOff>
    </xdr:to>
    <xdr:sp macro="" textlink="">
      <xdr:nvSpPr>
        <xdr:cNvPr id="712" name="楕円 711"/>
        <xdr:cNvSpPr/>
      </xdr:nvSpPr>
      <xdr:spPr>
        <a:xfrm>
          <a:off x="13652500" y="169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59055</xdr:rowOff>
    </xdr:from>
    <xdr:ext cx="534035" cy="259080"/>
    <xdr:sp macro="" textlink="">
      <xdr:nvSpPr>
        <xdr:cNvPr id="713" name="テキスト ボックス 712"/>
        <xdr:cNvSpPr txBox="1"/>
      </xdr:nvSpPr>
      <xdr:spPr>
        <a:xfrm>
          <a:off x="13435965" y="16689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99</xdr:row>
      <xdr:rowOff>1270</xdr:rowOff>
    </xdr:from>
    <xdr:to xmlns:xdr="http://schemas.openxmlformats.org/drawingml/2006/spreadsheetDrawing">
      <xdr:col>67</xdr:col>
      <xdr:colOff>101600</xdr:colOff>
      <xdr:row>99</xdr:row>
      <xdr:rowOff>102870</xdr:rowOff>
    </xdr:to>
    <xdr:sp macro="" textlink="">
      <xdr:nvSpPr>
        <xdr:cNvPr id="714" name="楕円 713"/>
        <xdr:cNvSpPr/>
      </xdr:nvSpPr>
      <xdr:spPr>
        <a:xfrm>
          <a:off x="12763500" y="1697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93980</xdr:rowOff>
    </xdr:from>
    <xdr:ext cx="534035" cy="259080"/>
    <xdr:sp macro="" textlink="">
      <xdr:nvSpPr>
        <xdr:cNvPr id="715" name="テキスト ボックス 714"/>
        <xdr:cNvSpPr txBox="1"/>
      </xdr:nvSpPr>
      <xdr:spPr>
        <a:xfrm>
          <a:off x="12546965" y="17067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7" name="テキスト ボックス 72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1" name="テキスト ボックス 73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4995" cy="258445"/>
    <xdr:sp macro="" textlink="">
      <xdr:nvSpPr>
        <xdr:cNvPr id="737" name="テキスト ボックス 736"/>
        <xdr:cNvSpPr txBox="1"/>
      </xdr:nvSpPr>
      <xdr:spPr>
        <a:xfrm>
          <a:off x="17692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11430</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154930"/>
          <a:ext cx="127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74930</xdr:rowOff>
    </xdr:from>
    <xdr:ext cx="249555" cy="258445"/>
    <xdr:sp macro="" textlink="">
      <xdr:nvSpPr>
        <xdr:cNvPr id="740" name="投資及び出資金最小値テキスト"/>
        <xdr:cNvSpPr txBox="1"/>
      </xdr:nvSpPr>
      <xdr:spPr>
        <a:xfrm>
          <a:off x="22212300" y="67614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129540</xdr:rowOff>
    </xdr:from>
    <xdr:ext cx="534670" cy="259080"/>
    <xdr:sp macro="" textlink="">
      <xdr:nvSpPr>
        <xdr:cNvPr id="742" name="投資及び出資金最大値テキスト"/>
        <xdr:cNvSpPr txBox="1"/>
      </xdr:nvSpPr>
      <xdr:spPr>
        <a:xfrm>
          <a:off x="22212300" y="4930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11430</xdr:rowOff>
    </xdr:from>
    <xdr:to xmlns:xdr="http://schemas.openxmlformats.org/drawingml/2006/spreadsheetDrawing">
      <xdr:col>116</xdr:col>
      <xdr:colOff>152400</xdr:colOff>
      <xdr:row>30</xdr:row>
      <xdr:rowOff>11430</xdr:rowOff>
    </xdr:to>
    <xdr:cxnSp macro="">
      <xdr:nvCxnSpPr>
        <xdr:cNvPr id="743" name="直線コネクタ 742"/>
        <xdr:cNvCxnSpPr/>
      </xdr:nvCxnSpPr>
      <xdr:spPr>
        <a:xfrm>
          <a:off x="22072600" y="5154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163195</xdr:rowOff>
    </xdr:from>
    <xdr:ext cx="469900" cy="259080"/>
    <xdr:sp macro="" textlink="">
      <xdr:nvSpPr>
        <xdr:cNvPr id="745" name="投資及び出資金平均値テキスト"/>
        <xdr:cNvSpPr txBox="1"/>
      </xdr:nvSpPr>
      <xdr:spPr>
        <a:xfrm>
          <a:off x="22212300" y="65068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140335</xdr:rowOff>
    </xdr:from>
    <xdr:to xmlns:xdr="http://schemas.openxmlformats.org/drawingml/2006/spreadsheetDrawing">
      <xdr:col>116</xdr:col>
      <xdr:colOff>114300</xdr:colOff>
      <xdr:row>39</xdr:row>
      <xdr:rowOff>70485</xdr:rowOff>
    </xdr:to>
    <xdr:sp macro="" textlink="">
      <xdr:nvSpPr>
        <xdr:cNvPr id="746" name="フローチャート: 判断 745"/>
        <xdr:cNvSpPr/>
      </xdr:nvSpPr>
      <xdr:spPr>
        <a:xfrm>
          <a:off x="221107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138430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a:off x="20434300" y="665353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147320</xdr:rowOff>
    </xdr:from>
    <xdr:to xmlns:xdr="http://schemas.openxmlformats.org/drawingml/2006/spreadsheetDrawing">
      <xdr:col>112</xdr:col>
      <xdr:colOff>38100</xdr:colOff>
      <xdr:row>39</xdr:row>
      <xdr:rowOff>77470</xdr:rowOff>
    </xdr:to>
    <xdr:sp macro="" textlink="">
      <xdr:nvSpPr>
        <xdr:cNvPr id="748" name="フローチャート: 判断 747"/>
        <xdr:cNvSpPr/>
      </xdr:nvSpPr>
      <xdr:spPr>
        <a:xfrm>
          <a:off x="21272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93980</xdr:rowOff>
    </xdr:from>
    <xdr:ext cx="378460" cy="259080"/>
    <xdr:sp macro="" textlink="">
      <xdr:nvSpPr>
        <xdr:cNvPr id="749" name="テキスト ボックス 748"/>
        <xdr:cNvSpPr txBox="1"/>
      </xdr:nvSpPr>
      <xdr:spPr>
        <a:xfrm>
          <a:off x="2113407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138430</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flipV="1">
          <a:off x="19545300" y="665353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132715</xdr:rowOff>
    </xdr:from>
    <xdr:to xmlns:xdr="http://schemas.openxmlformats.org/drawingml/2006/spreadsheetDrawing">
      <xdr:col>107</xdr:col>
      <xdr:colOff>101600</xdr:colOff>
      <xdr:row>39</xdr:row>
      <xdr:rowOff>63500</xdr:rowOff>
    </xdr:to>
    <xdr:sp macro="" textlink="">
      <xdr:nvSpPr>
        <xdr:cNvPr id="751" name="フローチャート: 判断 750"/>
        <xdr:cNvSpPr/>
      </xdr:nvSpPr>
      <xdr:spPr>
        <a:xfrm>
          <a:off x="20383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53975</xdr:rowOff>
    </xdr:from>
    <xdr:ext cx="469265" cy="258445"/>
    <xdr:sp macro="" textlink="">
      <xdr:nvSpPr>
        <xdr:cNvPr id="752" name="テキスト ボックス 751"/>
        <xdr:cNvSpPr txBox="1"/>
      </xdr:nvSpPr>
      <xdr:spPr>
        <a:xfrm>
          <a:off x="20199350" y="6740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3" name="直線コネクタ 75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147955</xdr:rowOff>
    </xdr:from>
    <xdr:to xmlns:xdr="http://schemas.openxmlformats.org/drawingml/2006/spreadsheetDrawing">
      <xdr:col>102</xdr:col>
      <xdr:colOff>165100</xdr:colOff>
      <xdr:row>39</xdr:row>
      <xdr:rowOff>78105</xdr:rowOff>
    </xdr:to>
    <xdr:sp macro="" textlink="">
      <xdr:nvSpPr>
        <xdr:cNvPr id="754" name="フローチャート: 判断 753"/>
        <xdr:cNvSpPr/>
      </xdr:nvSpPr>
      <xdr:spPr>
        <a:xfrm>
          <a:off x="19494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94615</xdr:rowOff>
    </xdr:from>
    <xdr:ext cx="378460" cy="259080"/>
    <xdr:sp macro="" textlink="">
      <xdr:nvSpPr>
        <xdr:cNvPr id="755" name="テキスト ボックス 754"/>
        <xdr:cNvSpPr txBox="1"/>
      </xdr:nvSpPr>
      <xdr:spPr>
        <a:xfrm>
          <a:off x="19356070" y="6438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118745</xdr:rowOff>
    </xdr:from>
    <xdr:to xmlns:xdr="http://schemas.openxmlformats.org/drawingml/2006/spreadsheetDrawing">
      <xdr:col>98</xdr:col>
      <xdr:colOff>38100</xdr:colOff>
      <xdr:row>39</xdr:row>
      <xdr:rowOff>48895</xdr:rowOff>
    </xdr:to>
    <xdr:sp macro="" textlink="">
      <xdr:nvSpPr>
        <xdr:cNvPr id="756" name="フローチャート: 判断 755"/>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65405</xdr:rowOff>
    </xdr:from>
    <xdr:ext cx="469265" cy="258445"/>
    <xdr:sp macro="" textlink="">
      <xdr:nvSpPr>
        <xdr:cNvPr id="757" name="テキスト ボックス 756"/>
        <xdr:cNvSpPr txBox="1"/>
      </xdr:nvSpPr>
      <xdr:spPr>
        <a:xfrm>
          <a:off x="18421350" y="6409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118745</xdr:rowOff>
    </xdr:from>
    <xdr:ext cx="249555" cy="259080"/>
    <xdr:sp macro="" textlink="">
      <xdr:nvSpPr>
        <xdr:cNvPr id="764" name="投資及び出資金該当値テキスト"/>
        <xdr:cNvSpPr txBox="1"/>
      </xdr:nvSpPr>
      <xdr:spPr>
        <a:xfrm>
          <a:off x="22212300" y="66338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6" name="テキスト ボックス 765"/>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87630</xdr:rowOff>
    </xdr:from>
    <xdr:to xmlns:xdr="http://schemas.openxmlformats.org/drawingml/2006/spreadsheetDrawing">
      <xdr:col>107</xdr:col>
      <xdr:colOff>101600</xdr:colOff>
      <xdr:row>39</xdr:row>
      <xdr:rowOff>17780</xdr:rowOff>
    </xdr:to>
    <xdr:sp macro="" textlink="">
      <xdr:nvSpPr>
        <xdr:cNvPr id="767" name="楕円 766"/>
        <xdr:cNvSpPr/>
      </xdr:nvSpPr>
      <xdr:spPr>
        <a:xfrm>
          <a:off x="20383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34290</xdr:rowOff>
    </xdr:from>
    <xdr:ext cx="469265" cy="259080"/>
    <xdr:sp macro="" textlink="">
      <xdr:nvSpPr>
        <xdr:cNvPr id="768" name="テキスト ボックス 767"/>
        <xdr:cNvSpPr txBox="1"/>
      </xdr:nvSpPr>
      <xdr:spPr>
        <a:xfrm>
          <a:off x="20199350" y="6377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0" name="テキスト ボックス 769"/>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2" name="テキスト ボックス 771"/>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4" name="テキスト ボックス 78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6" name="テキスト ボックス 78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8" name="テキスト ボックス 787"/>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0" name="テキスト ボックス 78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94" name="テキスト ボックス 793"/>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124460</xdr:rowOff>
    </xdr:from>
    <xdr:to xmlns:xdr="http://schemas.openxmlformats.org/drawingml/2006/spreadsheetDrawing">
      <xdr:col>116</xdr:col>
      <xdr:colOff>62865</xdr:colOff>
      <xdr:row>59</xdr:row>
      <xdr:rowOff>44450</xdr:rowOff>
    </xdr:to>
    <xdr:cxnSp macro="">
      <xdr:nvCxnSpPr>
        <xdr:cNvPr id="796" name="直線コネクタ 795"/>
        <xdr:cNvCxnSpPr/>
      </xdr:nvCxnSpPr>
      <xdr:spPr>
        <a:xfrm flipV="1">
          <a:off x="22159595" y="8525510"/>
          <a:ext cx="1270" cy="1634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71755</xdr:rowOff>
    </xdr:from>
    <xdr:ext cx="534670" cy="259080"/>
    <xdr:sp macro="" textlink="">
      <xdr:nvSpPr>
        <xdr:cNvPr id="799" name="貸付金最大値テキスト"/>
        <xdr:cNvSpPr txBox="1"/>
      </xdr:nvSpPr>
      <xdr:spPr>
        <a:xfrm>
          <a:off x="22212300" y="8301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124460</xdr:rowOff>
    </xdr:from>
    <xdr:to xmlns:xdr="http://schemas.openxmlformats.org/drawingml/2006/spreadsheetDrawing">
      <xdr:col>116</xdr:col>
      <xdr:colOff>152400</xdr:colOff>
      <xdr:row>49</xdr:row>
      <xdr:rowOff>124460</xdr:rowOff>
    </xdr:to>
    <xdr:cxnSp macro="">
      <xdr:nvCxnSpPr>
        <xdr:cNvPr id="800" name="直線コネクタ 799"/>
        <xdr:cNvCxnSpPr/>
      </xdr:nvCxnSpPr>
      <xdr:spPr>
        <a:xfrm>
          <a:off x="22072600" y="8525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1" name="直線コネクタ 800"/>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40640</xdr:rowOff>
    </xdr:from>
    <xdr:ext cx="469900" cy="258445"/>
    <xdr:sp macro="" textlink="">
      <xdr:nvSpPr>
        <xdr:cNvPr id="802" name="貸付金平均値テキスト"/>
        <xdr:cNvSpPr txBox="1"/>
      </xdr:nvSpPr>
      <xdr:spPr>
        <a:xfrm>
          <a:off x="22212300" y="98132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17780</xdr:rowOff>
    </xdr:from>
    <xdr:to xmlns:xdr="http://schemas.openxmlformats.org/drawingml/2006/spreadsheetDrawing">
      <xdr:col>116</xdr:col>
      <xdr:colOff>114300</xdr:colOff>
      <xdr:row>58</xdr:row>
      <xdr:rowOff>119380</xdr:rowOff>
    </xdr:to>
    <xdr:sp macro="" textlink="">
      <xdr:nvSpPr>
        <xdr:cNvPr id="803" name="フローチャート: 判断 802"/>
        <xdr:cNvSpPr/>
      </xdr:nvSpPr>
      <xdr:spPr>
        <a:xfrm>
          <a:off x="221107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04" name="直線コネクタ 803"/>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3810</xdr:rowOff>
    </xdr:from>
    <xdr:to xmlns:xdr="http://schemas.openxmlformats.org/drawingml/2006/spreadsheetDrawing">
      <xdr:col>112</xdr:col>
      <xdr:colOff>38100</xdr:colOff>
      <xdr:row>58</xdr:row>
      <xdr:rowOff>105410</xdr:rowOff>
    </xdr:to>
    <xdr:sp macro="" textlink="">
      <xdr:nvSpPr>
        <xdr:cNvPr id="805" name="フローチャート: 判断 804"/>
        <xdr:cNvSpPr/>
      </xdr:nvSpPr>
      <xdr:spPr>
        <a:xfrm>
          <a:off x="212725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121920</xdr:rowOff>
    </xdr:from>
    <xdr:ext cx="469265" cy="258445"/>
    <xdr:sp macro="" textlink="">
      <xdr:nvSpPr>
        <xdr:cNvPr id="806" name="テキスト ボックス 805"/>
        <xdr:cNvSpPr txBox="1"/>
      </xdr:nvSpPr>
      <xdr:spPr>
        <a:xfrm>
          <a:off x="21088350" y="9723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7" name="直線コネクタ 806"/>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2540</xdr:rowOff>
    </xdr:from>
    <xdr:to xmlns:xdr="http://schemas.openxmlformats.org/drawingml/2006/spreadsheetDrawing">
      <xdr:col>107</xdr:col>
      <xdr:colOff>101600</xdr:colOff>
      <xdr:row>58</xdr:row>
      <xdr:rowOff>104140</xdr:rowOff>
    </xdr:to>
    <xdr:sp macro="" textlink="">
      <xdr:nvSpPr>
        <xdr:cNvPr id="808" name="フローチャート: 判断 807"/>
        <xdr:cNvSpPr/>
      </xdr:nvSpPr>
      <xdr:spPr>
        <a:xfrm>
          <a:off x="20383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120650</xdr:rowOff>
    </xdr:from>
    <xdr:ext cx="469265" cy="258445"/>
    <xdr:sp macro="" textlink="">
      <xdr:nvSpPr>
        <xdr:cNvPr id="809" name="テキスト ボックス 808"/>
        <xdr:cNvSpPr txBox="1"/>
      </xdr:nvSpPr>
      <xdr:spPr>
        <a:xfrm>
          <a:off x="20199350" y="9721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0" name="直線コネクタ 809"/>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163195</xdr:rowOff>
    </xdr:from>
    <xdr:to xmlns:xdr="http://schemas.openxmlformats.org/drawingml/2006/spreadsheetDrawing">
      <xdr:col>102</xdr:col>
      <xdr:colOff>165100</xdr:colOff>
      <xdr:row>58</xdr:row>
      <xdr:rowOff>93345</xdr:rowOff>
    </xdr:to>
    <xdr:sp macro="" textlink="">
      <xdr:nvSpPr>
        <xdr:cNvPr id="811" name="フローチャート: 判断 810"/>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109855</xdr:rowOff>
    </xdr:from>
    <xdr:ext cx="469265" cy="258445"/>
    <xdr:sp macro="" textlink="">
      <xdr:nvSpPr>
        <xdr:cNvPr id="812" name="テキスト ボックス 811"/>
        <xdr:cNvSpPr txBox="1"/>
      </xdr:nvSpPr>
      <xdr:spPr>
        <a:xfrm>
          <a:off x="19310350" y="9711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158115</xdr:rowOff>
    </xdr:from>
    <xdr:to xmlns:xdr="http://schemas.openxmlformats.org/drawingml/2006/spreadsheetDrawing">
      <xdr:col>98</xdr:col>
      <xdr:colOff>38100</xdr:colOff>
      <xdr:row>58</xdr:row>
      <xdr:rowOff>88265</xdr:rowOff>
    </xdr:to>
    <xdr:sp macro="" textlink="">
      <xdr:nvSpPr>
        <xdr:cNvPr id="813" name="フローチャート: 判断 812"/>
        <xdr:cNvSpPr/>
      </xdr:nvSpPr>
      <xdr:spPr>
        <a:xfrm>
          <a:off x="18605500" y="99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104775</xdr:rowOff>
    </xdr:from>
    <xdr:ext cx="469265" cy="259080"/>
    <xdr:sp macro="" textlink="">
      <xdr:nvSpPr>
        <xdr:cNvPr id="814" name="テキスト ボックス 813"/>
        <xdr:cNvSpPr txBox="1"/>
      </xdr:nvSpPr>
      <xdr:spPr>
        <a:xfrm>
          <a:off x="18421350" y="9705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21"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23" name="テキスト ボックス 822"/>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25" name="テキスト ボックス 824"/>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27" name="テキスト ボックス 826"/>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29" name="テキスト ボックス 828"/>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8" name="テキスト ボックス 83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40" name="直線コネクタ 839"/>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168910</xdr:rowOff>
    </xdr:from>
    <xdr:ext cx="248285" cy="258445"/>
    <xdr:sp macro="" textlink="">
      <xdr:nvSpPr>
        <xdr:cNvPr id="841" name="テキスト ボックス 840"/>
        <xdr:cNvSpPr txBox="1"/>
      </xdr:nvSpPr>
      <xdr:spPr>
        <a:xfrm>
          <a:off x="18039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42" name="直線コネクタ 841"/>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54610</xdr:rowOff>
    </xdr:from>
    <xdr:ext cx="594995" cy="258445"/>
    <xdr:sp macro="" textlink="">
      <xdr:nvSpPr>
        <xdr:cNvPr id="843" name="テキスト ボックス 842"/>
        <xdr:cNvSpPr txBox="1"/>
      </xdr:nvSpPr>
      <xdr:spPr>
        <a:xfrm>
          <a:off x="17692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44" name="直線コネクタ 843"/>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111760</xdr:rowOff>
    </xdr:from>
    <xdr:ext cx="594995" cy="258445"/>
    <xdr:sp macro="" textlink="">
      <xdr:nvSpPr>
        <xdr:cNvPr id="845" name="テキスト ボックス 844"/>
        <xdr:cNvSpPr txBox="1"/>
      </xdr:nvSpPr>
      <xdr:spPr>
        <a:xfrm>
          <a:off x="17692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6" name="直線コネクタ 845"/>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4995" cy="258445"/>
    <xdr:sp macro="" textlink="">
      <xdr:nvSpPr>
        <xdr:cNvPr id="847" name="テキスト ボックス 846"/>
        <xdr:cNvSpPr txBox="1"/>
      </xdr:nvSpPr>
      <xdr:spPr>
        <a:xfrm>
          <a:off x="17692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9" name="テキスト ボックス 848"/>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139065</xdr:rowOff>
    </xdr:from>
    <xdr:to xmlns:xdr="http://schemas.openxmlformats.org/drawingml/2006/spreadsheetDrawing">
      <xdr:col>116</xdr:col>
      <xdr:colOff>62865</xdr:colOff>
      <xdr:row>77</xdr:row>
      <xdr:rowOff>100965</xdr:rowOff>
    </xdr:to>
    <xdr:cxnSp macro="">
      <xdr:nvCxnSpPr>
        <xdr:cNvPr id="851" name="直線コネクタ 850"/>
        <xdr:cNvCxnSpPr/>
      </xdr:nvCxnSpPr>
      <xdr:spPr>
        <a:xfrm flipV="1">
          <a:off x="22159595" y="12312015"/>
          <a:ext cx="1270" cy="990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104775</xdr:rowOff>
    </xdr:from>
    <xdr:ext cx="534670" cy="259080"/>
    <xdr:sp macro="" textlink="">
      <xdr:nvSpPr>
        <xdr:cNvPr id="852" name="繰出金最小値テキスト"/>
        <xdr:cNvSpPr txBox="1"/>
      </xdr:nvSpPr>
      <xdr:spPr>
        <a:xfrm>
          <a:off x="22212300" y="13306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100965</xdr:rowOff>
    </xdr:from>
    <xdr:to xmlns:xdr="http://schemas.openxmlformats.org/drawingml/2006/spreadsheetDrawing">
      <xdr:col>116</xdr:col>
      <xdr:colOff>152400</xdr:colOff>
      <xdr:row>77</xdr:row>
      <xdr:rowOff>100965</xdr:rowOff>
    </xdr:to>
    <xdr:cxnSp macro="">
      <xdr:nvCxnSpPr>
        <xdr:cNvPr id="853" name="直線コネクタ 852"/>
        <xdr:cNvCxnSpPr/>
      </xdr:nvCxnSpPr>
      <xdr:spPr>
        <a:xfrm>
          <a:off x="22072600" y="13302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86360</xdr:rowOff>
    </xdr:from>
    <xdr:ext cx="598805" cy="258445"/>
    <xdr:sp macro="" textlink="">
      <xdr:nvSpPr>
        <xdr:cNvPr id="854" name="繰出金最大値テキスト"/>
        <xdr:cNvSpPr txBox="1"/>
      </xdr:nvSpPr>
      <xdr:spPr>
        <a:xfrm>
          <a:off x="22212300" y="120878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139065</xdr:rowOff>
    </xdr:from>
    <xdr:to xmlns:xdr="http://schemas.openxmlformats.org/drawingml/2006/spreadsheetDrawing">
      <xdr:col>116</xdr:col>
      <xdr:colOff>152400</xdr:colOff>
      <xdr:row>71</xdr:row>
      <xdr:rowOff>139065</xdr:rowOff>
    </xdr:to>
    <xdr:cxnSp macro="">
      <xdr:nvCxnSpPr>
        <xdr:cNvPr id="855" name="直線コネクタ 854"/>
        <xdr:cNvCxnSpPr/>
      </xdr:nvCxnSpPr>
      <xdr:spPr>
        <a:xfrm>
          <a:off x="22072600" y="1231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29210</xdr:rowOff>
    </xdr:from>
    <xdr:to xmlns:xdr="http://schemas.openxmlformats.org/drawingml/2006/spreadsheetDrawing">
      <xdr:col>116</xdr:col>
      <xdr:colOff>63500</xdr:colOff>
      <xdr:row>75</xdr:row>
      <xdr:rowOff>52070</xdr:rowOff>
    </xdr:to>
    <xdr:cxnSp macro="">
      <xdr:nvCxnSpPr>
        <xdr:cNvPr id="856" name="直線コネクタ 855"/>
        <xdr:cNvCxnSpPr/>
      </xdr:nvCxnSpPr>
      <xdr:spPr>
        <a:xfrm flipV="1">
          <a:off x="21323300" y="128879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89535</xdr:rowOff>
    </xdr:from>
    <xdr:ext cx="598805" cy="258445"/>
    <xdr:sp macro="" textlink="">
      <xdr:nvSpPr>
        <xdr:cNvPr id="857" name="繰出金平均値テキスト"/>
        <xdr:cNvSpPr txBox="1"/>
      </xdr:nvSpPr>
      <xdr:spPr>
        <a:xfrm>
          <a:off x="22212300" y="129482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111125</xdr:rowOff>
    </xdr:from>
    <xdr:to xmlns:xdr="http://schemas.openxmlformats.org/drawingml/2006/spreadsheetDrawing">
      <xdr:col>116</xdr:col>
      <xdr:colOff>114300</xdr:colOff>
      <xdr:row>76</xdr:row>
      <xdr:rowOff>41275</xdr:rowOff>
    </xdr:to>
    <xdr:sp macro="" textlink="">
      <xdr:nvSpPr>
        <xdr:cNvPr id="858" name="フローチャート: 判断 857"/>
        <xdr:cNvSpPr/>
      </xdr:nvSpPr>
      <xdr:spPr>
        <a:xfrm>
          <a:off x="221107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52070</xdr:rowOff>
    </xdr:from>
    <xdr:to xmlns:xdr="http://schemas.openxmlformats.org/drawingml/2006/spreadsheetDrawing">
      <xdr:col>111</xdr:col>
      <xdr:colOff>177800</xdr:colOff>
      <xdr:row>75</xdr:row>
      <xdr:rowOff>78105</xdr:rowOff>
    </xdr:to>
    <xdr:cxnSp macro="">
      <xdr:nvCxnSpPr>
        <xdr:cNvPr id="859" name="直線コネクタ 858"/>
        <xdr:cNvCxnSpPr/>
      </xdr:nvCxnSpPr>
      <xdr:spPr>
        <a:xfrm flipV="1">
          <a:off x="20434300" y="129108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100330</xdr:rowOff>
    </xdr:from>
    <xdr:to xmlns:xdr="http://schemas.openxmlformats.org/drawingml/2006/spreadsheetDrawing">
      <xdr:col>112</xdr:col>
      <xdr:colOff>38100</xdr:colOff>
      <xdr:row>76</xdr:row>
      <xdr:rowOff>30480</xdr:rowOff>
    </xdr:to>
    <xdr:sp macro="" textlink="">
      <xdr:nvSpPr>
        <xdr:cNvPr id="860" name="フローチャート: 判断 859"/>
        <xdr:cNvSpPr/>
      </xdr:nvSpPr>
      <xdr:spPr>
        <a:xfrm>
          <a:off x="21272500" y="1295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76</xdr:row>
      <xdr:rowOff>21590</xdr:rowOff>
    </xdr:from>
    <xdr:ext cx="598170" cy="259080"/>
    <xdr:sp macro="" textlink="">
      <xdr:nvSpPr>
        <xdr:cNvPr id="861" name="テキスト ボックス 860"/>
        <xdr:cNvSpPr txBox="1"/>
      </xdr:nvSpPr>
      <xdr:spPr>
        <a:xfrm>
          <a:off x="21023580" y="13051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24765</xdr:rowOff>
    </xdr:from>
    <xdr:to xmlns:xdr="http://schemas.openxmlformats.org/drawingml/2006/spreadsheetDrawing">
      <xdr:col>107</xdr:col>
      <xdr:colOff>50800</xdr:colOff>
      <xdr:row>75</xdr:row>
      <xdr:rowOff>78105</xdr:rowOff>
    </xdr:to>
    <xdr:cxnSp macro="">
      <xdr:nvCxnSpPr>
        <xdr:cNvPr id="862" name="直線コネクタ 861"/>
        <xdr:cNvCxnSpPr/>
      </xdr:nvCxnSpPr>
      <xdr:spPr>
        <a:xfrm>
          <a:off x="19545300" y="1288351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111760</xdr:rowOff>
    </xdr:from>
    <xdr:to xmlns:xdr="http://schemas.openxmlformats.org/drawingml/2006/spreadsheetDrawing">
      <xdr:col>107</xdr:col>
      <xdr:colOff>101600</xdr:colOff>
      <xdr:row>76</xdr:row>
      <xdr:rowOff>41910</xdr:rowOff>
    </xdr:to>
    <xdr:sp macro="" textlink="">
      <xdr:nvSpPr>
        <xdr:cNvPr id="863" name="フローチャート: 判断 862"/>
        <xdr:cNvSpPr/>
      </xdr:nvSpPr>
      <xdr:spPr>
        <a:xfrm>
          <a:off x="20383500" y="1297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76</xdr:row>
      <xdr:rowOff>33020</xdr:rowOff>
    </xdr:from>
    <xdr:ext cx="598170" cy="259080"/>
    <xdr:sp macro="" textlink="">
      <xdr:nvSpPr>
        <xdr:cNvPr id="864" name="テキスト ボックス 863"/>
        <xdr:cNvSpPr txBox="1"/>
      </xdr:nvSpPr>
      <xdr:spPr>
        <a:xfrm>
          <a:off x="20134580" y="13063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24765</xdr:rowOff>
    </xdr:from>
    <xdr:to xmlns:xdr="http://schemas.openxmlformats.org/drawingml/2006/spreadsheetDrawing">
      <xdr:col>102</xdr:col>
      <xdr:colOff>114300</xdr:colOff>
      <xdr:row>75</xdr:row>
      <xdr:rowOff>55245</xdr:rowOff>
    </xdr:to>
    <xdr:cxnSp macro="">
      <xdr:nvCxnSpPr>
        <xdr:cNvPr id="865" name="直線コネクタ 864"/>
        <xdr:cNvCxnSpPr/>
      </xdr:nvCxnSpPr>
      <xdr:spPr>
        <a:xfrm flipV="1">
          <a:off x="18656300" y="1288351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111125</xdr:rowOff>
    </xdr:from>
    <xdr:to xmlns:xdr="http://schemas.openxmlformats.org/drawingml/2006/spreadsheetDrawing">
      <xdr:col>102</xdr:col>
      <xdr:colOff>165100</xdr:colOff>
      <xdr:row>76</xdr:row>
      <xdr:rowOff>41275</xdr:rowOff>
    </xdr:to>
    <xdr:sp macro="" textlink="">
      <xdr:nvSpPr>
        <xdr:cNvPr id="866" name="フローチャート: 判断 865"/>
        <xdr:cNvSpPr/>
      </xdr:nvSpPr>
      <xdr:spPr>
        <a:xfrm>
          <a:off x="19494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76</xdr:row>
      <xdr:rowOff>32385</xdr:rowOff>
    </xdr:from>
    <xdr:ext cx="598170" cy="258445"/>
    <xdr:sp macro="" textlink="">
      <xdr:nvSpPr>
        <xdr:cNvPr id="867" name="テキスト ボックス 866"/>
        <xdr:cNvSpPr txBox="1"/>
      </xdr:nvSpPr>
      <xdr:spPr>
        <a:xfrm>
          <a:off x="19245580" y="13062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125095</xdr:rowOff>
    </xdr:from>
    <xdr:to xmlns:xdr="http://schemas.openxmlformats.org/drawingml/2006/spreadsheetDrawing">
      <xdr:col>98</xdr:col>
      <xdr:colOff>38100</xdr:colOff>
      <xdr:row>76</xdr:row>
      <xdr:rowOff>55245</xdr:rowOff>
    </xdr:to>
    <xdr:sp macro="" textlink="">
      <xdr:nvSpPr>
        <xdr:cNvPr id="868" name="フローチャート: 判断 867"/>
        <xdr:cNvSpPr/>
      </xdr:nvSpPr>
      <xdr:spPr>
        <a:xfrm>
          <a:off x="18605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76</xdr:row>
      <xdr:rowOff>46355</xdr:rowOff>
    </xdr:from>
    <xdr:ext cx="598170" cy="259080"/>
    <xdr:sp macro="" textlink="">
      <xdr:nvSpPr>
        <xdr:cNvPr id="869" name="テキスト ボックス 868"/>
        <xdr:cNvSpPr txBox="1"/>
      </xdr:nvSpPr>
      <xdr:spPr>
        <a:xfrm>
          <a:off x="18356580" y="13076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149860</xdr:rowOff>
    </xdr:from>
    <xdr:to xmlns:xdr="http://schemas.openxmlformats.org/drawingml/2006/spreadsheetDrawing">
      <xdr:col>116</xdr:col>
      <xdr:colOff>114300</xdr:colOff>
      <xdr:row>75</xdr:row>
      <xdr:rowOff>80010</xdr:rowOff>
    </xdr:to>
    <xdr:sp macro="" textlink="">
      <xdr:nvSpPr>
        <xdr:cNvPr id="875" name="楕円 874"/>
        <xdr:cNvSpPr/>
      </xdr:nvSpPr>
      <xdr:spPr>
        <a:xfrm>
          <a:off x="22110700" y="128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1270</xdr:rowOff>
    </xdr:from>
    <xdr:ext cx="598805" cy="259080"/>
    <xdr:sp macro="" textlink="">
      <xdr:nvSpPr>
        <xdr:cNvPr id="876" name="繰出金該当値テキスト"/>
        <xdr:cNvSpPr txBox="1"/>
      </xdr:nvSpPr>
      <xdr:spPr>
        <a:xfrm>
          <a:off x="22212300" y="12688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1270</xdr:rowOff>
    </xdr:from>
    <xdr:to xmlns:xdr="http://schemas.openxmlformats.org/drawingml/2006/spreadsheetDrawing">
      <xdr:col>112</xdr:col>
      <xdr:colOff>38100</xdr:colOff>
      <xdr:row>75</xdr:row>
      <xdr:rowOff>102870</xdr:rowOff>
    </xdr:to>
    <xdr:sp macro="" textlink="">
      <xdr:nvSpPr>
        <xdr:cNvPr id="877" name="楕円 876"/>
        <xdr:cNvSpPr/>
      </xdr:nvSpPr>
      <xdr:spPr>
        <a:xfrm>
          <a:off x="21272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73</xdr:row>
      <xdr:rowOff>119380</xdr:rowOff>
    </xdr:from>
    <xdr:ext cx="598170" cy="259080"/>
    <xdr:sp macro="" textlink="">
      <xdr:nvSpPr>
        <xdr:cNvPr id="878" name="テキスト ボックス 877"/>
        <xdr:cNvSpPr txBox="1"/>
      </xdr:nvSpPr>
      <xdr:spPr>
        <a:xfrm>
          <a:off x="21023580" y="12635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27305</xdr:rowOff>
    </xdr:from>
    <xdr:to xmlns:xdr="http://schemas.openxmlformats.org/drawingml/2006/spreadsheetDrawing">
      <xdr:col>107</xdr:col>
      <xdr:colOff>101600</xdr:colOff>
      <xdr:row>75</xdr:row>
      <xdr:rowOff>128905</xdr:rowOff>
    </xdr:to>
    <xdr:sp macro="" textlink="">
      <xdr:nvSpPr>
        <xdr:cNvPr id="879" name="楕円 878"/>
        <xdr:cNvSpPr/>
      </xdr:nvSpPr>
      <xdr:spPr>
        <a:xfrm>
          <a:off x="20383500" y="128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73</xdr:row>
      <xdr:rowOff>145415</xdr:rowOff>
    </xdr:from>
    <xdr:ext cx="598170" cy="258445"/>
    <xdr:sp macro="" textlink="">
      <xdr:nvSpPr>
        <xdr:cNvPr id="880" name="テキスト ボックス 879"/>
        <xdr:cNvSpPr txBox="1"/>
      </xdr:nvSpPr>
      <xdr:spPr>
        <a:xfrm>
          <a:off x="20134580" y="126612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145415</xdr:rowOff>
    </xdr:from>
    <xdr:to xmlns:xdr="http://schemas.openxmlformats.org/drawingml/2006/spreadsheetDrawing">
      <xdr:col>102</xdr:col>
      <xdr:colOff>165100</xdr:colOff>
      <xdr:row>75</xdr:row>
      <xdr:rowOff>75565</xdr:rowOff>
    </xdr:to>
    <xdr:sp macro="" textlink="">
      <xdr:nvSpPr>
        <xdr:cNvPr id="881" name="楕円 880"/>
        <xdr:cNvSpPr/>
      </xdr:nvSpPr>
      <xdr:spPr>
        <a:xfrm>
          <a:off x="19494500" y="128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73</xdr:row>
      <xdr:rowOff>92075</xdr:rowOff>
    </xdr:from>
    <xdr:ext cx="598170" cy="259080"/>
    <xdr:sp macro="" textlink="">
      <xdr:nvSpPr>
        <xdr:cNvPr id="882" name="テキスト ボックス 881"/>
        <xdr:cNvSpPr txBox="1"/>
      </xdr:nvSpPr>
      <xdr:spPr>
        <a:xfrm>
          <a:off x="19245580" y="12607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4445</xdr:rowOff>
    </xdr:from>
    <xdr:to xmlns:xdr="http://schemas.openxmlformats.org/drawingml/2006/spreadsheetDrawing">
      <xdr:col>98</xdr:col>
      <xdr:colOff>38100</xdr:colOff>
      <xdr:row>75</xdr:row>
      <xdr:rowOff>106045</xdr:rowOff>
    </xdr:to>
    <xdr:sp macro="" textlink="">
      <xdr:nvSpPr>
        <xdr:cNvPr id="883" name="楕円 882"/>
        <xdr:cNvSpPr/>
      </xdr:nvSpPr>
      <xdr:spPr>
        <a:xfrm>
          <a:off x="18605500" y="128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73</xdr:row>
      <xdr:rowOff>122555</xdr:rowOff>
    </xdr:from>
    <xdr:ext cx="598170" cy="258445"/>
    <xdr:sp macro="" textlink="">
      <xdr:nvSpPr>
        <xdr:cNvPr id="884" name="テキスト ボックス 883"/>
        <xdr:cNvSpPr txBox="1"/>
      </xdr:nvSpPr>
      <xdr:spPr>
        <a:xfrm>
          <a:off x="18356580" y="126384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3" name="テキスト ボックス 892"/>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25400</xdr:rowOff>
    </xdr:from>
    <xdr:to xmlns:xdr="http://schemas.openxmlformats.org/drawingml/2006/spreadsheetDrawing">
      <xdr:col>120</xdr:col>
      <xdr:colOff>114300</xdr:colOff>
      <xdr:row>98</xdr:row>
      <xdr:rowOff>25400</xdr:rowOff>
    </xdr:to>
    <xdr:cxnSp macro="">
      <xdr:nvCxnSpPr>
        <xdr:cNvPr id="895" name="直線コネクタ 894"/>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54610</xdr:rowOff>
    </xdr:from>
    <xdr:ext cx="248285" cy="258445"/>
    <xdr:sp macro="" textlink="">
      <xdr:nvSpPr>
        <xdr:cNvPr id="896" name="テキスト ボックス 895"/>
        <xdr:cNvSpPr txBox="1"/>
      </xdr:nvSpPr>
      <xdr:spPr>
        <a:xfrm>
          <a:off x="18039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93</xdr:row>
      <xdr:rowOff>168910</xdr:rowOff>
    </xdr:from>
    <xdr:ext cx="531495" cy="258445"/>
    <xdr:sp macro="" textlink="">
      <xdr:nvSpPr>
        <xdr:cNvPr id="898" name="テキスト ボックス 897"/>
        <xdr:cNvSpPr txBox="1"/>
      </xdr:nvSpPr>
      <xdr:spPr>
        <a:xfrm>
          <a:off x="17756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82550</xdr:rowOff>
    </xdr:from>
    <xdr:to xmlns:xdr="http://schemas.openxmlformats.org/drawingml/2006/spreadsheetDrawing">
      <xdr:col>120</xdr:col>
      <xdr:colOff>114300</xdr:colOff>
      <xdr:row>91</xdr:row>
      <xdr:rowOff>82550</xdr:rowOff>
    </xdr:to>
    <xdr:cxnSp macro="">
      <xdr:nvCxnSpPr>
        <xdr:cNvPr id="899" name="直線コネクタ 898"/>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90</xdr:row>
      <xdr:rowOff>111760</xdr:rowOff>
    </xdr:from>
    <xdr:ext cx="531495" cy="258445"/>
    <xdr:sp macro="" textlink="">
      <xdr:nvSpPr>
        <xdr:cNvPr id="900" name="テキスト ボックス 899"/>
        <xdr:cNvSpPr txBox="1"/>
      </xdr:nvSpPr>
      <xdr:spPr>
        <a:xfrm>
          <a:off x="17756505" y="15542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02" name="テキスト ボックス 901"/>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91</xdr:row>
      <xdr:rowOff>40640</xdr:rowOff>
    </xdr:from>
    <xdr:to xmlns:xdr="http://schemas.openxmlformats.org/drawingml/2006/spreadsheetDrawing">
      <xdr:col>116</xdr:col>
      <xdr:colOff>62865</xdr:colOff>
      <xdr:row>98</xdr:row>
      <xdr:rowOff>25400</xdr:rowOff>
    </xdr:to>
    <xdr:cxnSp macro="">
      <xdr:nvCxnSpPr>
        <xdr:cNvPr id="904" name="直線コネクタ 903"/>
        <xdr:cNvCxnSpPr/>
      </xdr:nvCxnSpPr>
      <xdr:spPr>
        <a:xfrm flipV="1">
          <a:off x="22159595" y="15642590"/>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76200</xdr:rowOff>
    </xdr:from>
    <xdr:ext cx="249555" cy="258445"/>
    <xdr:sp macro="" textlink="">
      <xdr:nvSpPr>
        <xdr:cNvPr id="905" name="前年度繰上充用金最小値テキスト"/>
        <xdr:cNvSpPr txBox="1"/>
      </xdr:nvSpPr>
      <xdr:spPr>
        <a:xfrm>
          <a:off x="22212300" y="168783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906" name="直線コネクタ 905"/>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158750</xdr:rowOff>
    </xdr:from>
    <xdr:ext cx="534670" cy="259080"/>
    <xdr:sp macro="" textlink="">
      <xdr:nvSpPr>
        <xdr:cNvPr id="907" name="前年度繰上充用金最大値テキスト"/>
        <xdr:cNvSpPr txBox="1"/>
      </xdr:nvSpPr>
      <xdr:spPr>
        <a:xfrm>
          <a:off x="22212300" y="15417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91</xdr:row>
      <xdr:rowOff>40640</xdr:rowOff>
    </xdr:from>
    <xdr:to xmlns:xdr="http://schemas.openxmlformats.org/drawingml/2006/spreadsheetDrawing">
      <xdr:col>116</xdr:col>
      <xdr:colOff>152400</xdr:colOff>
      <xdr:row>91</xdr:row>
      <xdr:rowOff>40640</xdr:rowOff>
    </xdr:to>
    <xdr:cxnSp macro="">
      <xdr:nvCxnSpPr>
        <xdr:cNvPr id="908" name="直線コネクタ 907"/>
        <xdr:cNvCxnSpPr/>
      </xdr:nvCxnSpPr>
      <xdr:spPr>
        <a:xfrm>
          <a:off x="22072600" y="15642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25400</xdr:rowOff>
    </xdr:from>
    <xdr:to xmlns:xdr="http://schemas.openxmlformats.org/drawingml/2006/spreadsheetDrawing">
      <xdr:col>116</xdr:col>
      <xdr:colOff>63500</xdr:colOff>
      <xdr:row>98</xdr:row>
      <xdr:rowOff>25400</xdr:rowOff>
    </xdr:to>
    <xdr:cxnSp macro="">
      <xdr:nvCxnSpPr>
        <xdr:cNvPr id="909" name="直線コネクタ 908"/>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96</xdr:row>
      <xdr:rowOff>165100</xdr:rowOff>
    </xdr:from>
    <xdr:ext cx="313690" cy="259080"/>
    <xdr:sp macro="" textlink="">
      <xdr:nvSpPr>
        <xdr:cNvPr id="910" name="前年度繰上充用金平均値テキスト"/>
        <xdr:cNvSpPr txBox="1"/>
      </xdr:nvSpPr>
      <xdr:spPr>
        <a:xfrm>
          <a:off x="22212300" y="166243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142240</xdr:rowOff>
    </xdr:from>
    <xdr:to xmlns:xdr="http://schemas.openxmlformats.org/drawingml/2006/spreadsheetDrawing">
      <xdr:col>116</xdr:col>
      <xdr:colOff>114300</xdr:colOff>
      <xdr:row>98</xdr:row>
      <xdr:rowOff>72390</xdr:rowOff>
    </xdr:to>
    <xdr:sp macro="" textlink="">
      <xdr:nvSpPr>
        <xdr:cNvPr id="911" name="フローチャート: 判断 910"/>
        <xdr:cNvSpPr/>
      </xdr:nvSpPr>
      <xdr:spPr>
        <a:xfrm>
          <a:off x="22110700" y="167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25400</xdr:rowOff>
    </xdr:from>
    <xdr:to xmlns:xdr="http://schemas.openxmlformats.org/drawingml/2006/spreadsheetDrawing">
      <xdr:col>111</xdr:col>
      <xdr:colOff>177800</xdr:colOff>
      <xdr:row>98</xdr:row>
      <xdr:rowOff>25400</xdr:rowOff>
    </xdr:to>
    <xdr:cxnSp macro="">
      <xdr:nvCxnSpPr>
        <xdr:cNvPr id="912" name="直線コネクタ 911"/>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98</xdr:row>
      <xdr:rowOff>67310</xdr:rowOff>
    </xdr:from>
    <xdr:ext cx="248920" cy="259080"/>
    <xdr:sp macro="" textlink="">
      <xdr:nvSpPr>
        <xdr:cNvPr id="914" name="テキスト ボックス 913"/>
        <xdr:cNvSpPr txBox="1"/>
      </xdr:nvSpPr>
      <xdr:spPr>
        <a:xfrm>
          <a:off x="21198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25400</xdr:rowOff>
    </xdr:from>
    <xdr:to xmlns:xdr="http://schemas.openxmlformats.org/drawingml/2006/spreadsheetDrawing">
      <xdr:col>107</xdr:col>
      <xdr:colOff>50800</xdr:colOff>
      <xdr:row>98</xdr:row>
      <xdr:rowOff>25400</xdr:rowOff>
    </xdr:to>
    <xdr:cxnSp macro="">
      <xdr:nvCxnSpPr>
        <xdr:cNvPr id="915" name="直線コネクタ 914"/>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98</xdr:row>
      <xdr:rowOff>67310</xdr:rowOff>
    </xdr:from>
    <xdr:ext cx="248920" cy="259080"/>
    <xdr:sp macro="" textlink="">
      <xdr:nvSpPr>
        <xdr:cNvPr id="917" name="テキスト ボックス 916"/>
        <xdr:cNvSpPr txBox="1"/>
      </xdr:nvSpPr>
      <xdr:spPr>
        <a:xfrm>
          <a:off x="20309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25400</xdr:rowOff>
    </xdr:from>
    <xdr:to xmlns:xdr="http://schemas.openxmlformats.org/drawingml/2006/spreadsheetDrawing">
      <xdr:col>102</xdr:col>
      <xdr:colOff>114300</xdr:colOff>
      <xdr:row>98</xdr:row>
      <xdr:rowOff>25400</xdr:rowOff>
    </xdr:to>
    <xdr:cxnSp macro="">
      <xdr:nvCxnSpPr>
        <xdr:cNvPr id="918" name="直線コネクタ 917"/>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98</xdr:row>
      <xdr:rowOff>67310</xdr:rowOff>
    </xdr:from>
    <xdr:ext cx="248920" cy="259080"/>
    <xdr:sp macro="" textlink="">
      <xdr:nvSpPr>
        <xdr:cNvPr id="920" name="テキスト ボックス 919"/>
        <xdr:cNvSpPr txBox="1"/>
      </xdr:nvSpPr>
      <xdr:spPr>
        <a:xfrm>
          <a:off x="19420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97</xdr:row>
      <xdr:rowOff>146050</xdr:rowOff>
    </xdr:from>
    <xdr:to xmlns:xdr="http://schemas.openxmlformats.org/drawingml/2006/spreadsheetDrawing">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98</xdr:row>
      <xdr:rowOff>67310</xdr:rowOff>
    </xdr:from>
    <xdr:ext cx="248920" cy="259080"/>
    <xdr:sp macro="" textlink="">
      <xdr:nvSpPr>
        <xdr:cNvPr id="922" name="テキスト ボックス 921"/>
        <xdr:cNvSpPr txBox="1"/>
      </xdr:nvSpPr>
      <xdr:spPr>
        <a:xfrm>
          <a:off x="18531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120650</xdr:rowOff>
    </xdr:from>
    <xdr:ext cx="249555" cy="258445"/>
    <xdr:sp macro="" textlink="">
      <xdr:nvSpPr>
        <xdr:cNvPr id="929" name="前年度繰上充用金該当値テキスト"/>
        <xdr:cNvSpPr txBox="1"/>
      </xdr:nvSpPr>
      <xdr:spPr>
        <a:xfrm>
          <a:off x="22212300" y="167513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96</xdr:row>
      <xdr:rowOff>92710</xdr:rowOff>
    </xdr:from>
    <xdr:ext cx="248920" cy="259080"/>
    <xdr:sp macro="" textlink="">
      <xdr:nvSpPr>
        <xdr:cNvPr id="931" name="テキスト ボックス 930"/>
        <xdr:cNvSpPr txBox="1"/>
      </xdr:nvSpPr>
      <xdr:spPr>
        <a:xfrm>
          <a:off x="2119884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96</xdr:row>
      <xdr:rowOff>92710</xdr:rowOff>
    </xdr:from>
    <xdr:ext cx="248920" cy="259080"/>
    <xdr:sp macro="" textlink="">
      <xdr:nvSpPr>
        <xdr:cNvPr id="933" name="テキスト ボックス 932"/>
        <xdr:cNvSpPr txBox="1"/>
      </xdr:nvSpPr>
      <xdr:spPr>
        <a:xfrm>
          <a:off x="2030984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96</xdr:row>
      <xdr:rowOff>92710</xdr:rowOff>
    </xdr:from>
    <xdr:ext cx="248920" cy="259080"/>
    <xdr:sp macro="" textlink="">
      <xdr:nvSpPr>
        <xdr:cNvPr id="935" name="テキスト ボックス 934"/>
        <xdr:cNvSpPr txBox="1"/>
      </xdr:nvSpPr>
      <xdr:spPr>
        <a:xfrm>
          <a:off x="1942084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97</xdr:row>
      <xdr:rowOff>146050</xdr:rowOff>
    </xdr:from>
    <xdr:to xmlns:xdr="http://schemas.openxmlformats.org/drawingml/2006/spreadsheetDrawing">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96</xdr:row>
      <xdr:rowOff>92710</xdr:rowOff>
    </xdr:from>
    <xdr:ext cx="248920" cy="259080"/>
    <xdr:sp macro="" textlink="">
      <xdr:nvSpPr>
        <xdr:cNvPr id="937" name="テキスト ボックス 936"/>
        <xdr:cNvSpPr txBox="1"/>
      </xdr:nvSpPr>
      <xdr:spPr>
        <a:xfrm>
          <a:off x="1853184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a:t>
          </a:r>
          <a:r>
            <a:rPr kumimoji="1" lang="en-US" altLang="ja-JP" sz="1300">
              <a:latin typeface="ＭＳ Ｐゴシック"/>
              <a:ea typeface="ＭＳ Ｐゴシック"/>
            </a:rPr>
            <a:t>1,289,063</a:t>
          </a:r>
          <a:r>
            <a:rPr kumimoji="1" lang="ja-JP" altLang="en-US" sz="1300">
              <a:latin typeface="ＭＳ Ｐゴシック"/>
              <a:ea typeface="ＭＳ Ｐゴシック"/>
            </a:rPr>
            <a:t>円となっており、多くの項目で類似団体平均を下回るか、平均値付近で推移してきている。しかし、繰出金は平均を上回り続けている。主な要因としては、農業集落排水事業特別会計への繰出金があげられる。今後、人口減少による収入の減と、施設の老朽化にともなう改修費の増が予想されるため、特別会計の経営改善に向けた取り組みを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徳島県佐那河内村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2,362
2,355
42.28
3,244,620
3,044,766
83,029
1,508,707
1,272,002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146050</xdr:rowOff>
    </xdr:from>
    <xdr:to xmlns:xdr="http://schemas.openxmlformats.org/drawingml/2006/spreadsheetDrawing">
      <xdr:col>24</xdr:col>
      <xdr:colOff>62865</xdr:colOff>
      <xdr:row>38</xdr:row>
      <xdr:rowOff>95885</xdr:rowOff>
    </xdr:to>
    <xdr:cxnSp macro="">
      <xdr:nvCxnSpPr>
        <xdr:cNvPr id="55" name="直線コネクタ 54"/>
        <xdr:cNvCxnSpPr/>
      </xdr:nvCxnSpPr>
      <xdr:spPr>
        <a:xfrm flipV="1">
          <a:off x="4633595" y="5289550"/>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99695</xdr:rowOff>
    </xdr:from>
    <xdr:ext cx="469900" cy="258445"/>
    <xdr:sp macro="" textlink="">
      <xdr:nvSpPr>
        <xdr:cNvPr id="56" name="議会費最小値テキスト"/>
        <xdr:cNvSpPr txBox="1"/>
      </xdr:nvSpPr>
      <xdr:spPr>
        <a:xfrm>
          <a:off x="4686300" y="6614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95885</xdr:rowOff>
    </xdr:from>
    <xdr:to xmlns:xdr="http://schemas.openxmlformats.org/drawingml/2006/spreadsheetDrawing">
      <xdr:col>24</xdr:col>
      <xdr:colOff>152400</xdr:colOff>
      <xdr:row>38</xdr:row>
      <xdr:rowOff>95885</xdr:rowOff>
    </xdr:to>
    <xdr:cxnSp macro="">
      <xdr:nvCxnSpPr>
        <xdr:cNvPr id="57" name="直線コネクタ 56"/>
        <xdr:cNvCxnSpPr/>
      </xdr:nvCxnSpPr>
      <xdr:spPr>
        <a:xfrm>
          <a:off x="4546600" y="661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92710</xdr:rowOff>
    </xdr:from>
    <xdr:ext cx="534670" cy="259080"/>
    <xdr:sp macro="" textlink="">
      <xdr:nvSpPr>
        <xdr:cNvPr id="58" name="議会費最大値テキスト"/>
        <xdr:cNvSpPr txBox="1"/>
      </xdr:nvSpPr>
      <xdr:spPr>
        <a:xfrm>
          <a:off x="4686300" y="5064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75,681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146050</xdr:rowOff>
    </xdr:from>
    <xdr:to xmlns:xdr="http://schemas.openxmlformats.org/drawingml/2006/spreadsheetDrawing">
      <xdr:col>24</xdr:col>
      <xdr:colOff>152400</xdr:colOff>
      <xdr:row>30</xdr:row>
      <xdr:rowOff>146050</xdr:rowOff>
    </xdr:to>
    <xdr:cxnSp macro="">
      <xdr:nvCxnSpPr>
        <xdr:cNvPr id="59" name="直線コネクタ 58"/>
        <xdr:cNvCxnSpPr/>
      </xdr:nvCxnSpPr>
      <xdr:spPr>
        <a:xfrm>
          <a:off x="4546600" y="528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26035</xdr:rowOff>
    </xdr:from>
    <xdr:to xmlns:xdr="http://schemas.openxmlformats.org/drawingml/2006/spreadsheetDrawing">
      <xdr:col>24</xdr:col>
      <xdr:colOff>63500</xdr:colOff>
      <xdr:row>37</xdr:row>
      <xdr:rowOff>26035</xdr:rowOff>
    </xdr:to>
    <xdr:cxnSp macro="">
      <xdr:nvCxnSpPr>
        <xdr:cNvPr id="60" name="直線コネクタ 59"/>
        <xdr:cNvCxnSpPr/>
      </xdr:nvCxnSpPr>
      <xdr:spPr>
        <a:xfrm flipV="1">
          <a:off x="3797300" y="63696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154940</xdr:rowOff>
    </xdr:from>
    <xdr:ext cx="534670" cy="258445"/>
    <xdr:sp macro="" textlink="">
      <xdr:nvSpPr>
        <xdr:cNvPr id="61" name="議会費平均値テキスト"/>
        <xdr:cNvSpPr txBox="1"/>
      </xdr:nvSpPr>
      <xdr:spPr>
        <a:xfrm>
          <a:off x="4686300" y="63271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5080</xdr:rowOff>
    </xdr:from>
    <xdr:to xmlns:xdr="http://schemas.openxmlformats.org/drawingml/2006/spreadsheetDrawing">
      <xdr:col>24</xdr:col>
      <xdr:colOff>114300</xdr:colOff>
      <xdr:row>37</xdr:row>
      <xdr:rowOff>106680</xdr:rowOff>
    </xdr:to>
    <xdr:sp macro="" textlink="">
      <xdr:nvSpPr>
        <xdr:cNvPr id="62" name="フローチャート: 判断 61"/>
        <xdr:cNvSpPr/>
      </xdr:nvSpPr>
      <xdr:spPr>
        <a:xfrm>
          <a:off x="45847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26035</xdr:rowOff>
    </xdr:from>
    <xdr:to xmlns:xdr="http://schemas.openxmlformats.org/drawingml/2006/spreadsheetDrawing">
      <xdr:col>19</xdr:col>
      <xdr:colOff>177800</xdr:colOff>
      <xdr:row>37</xdr:row>
      <xdr:rowOff>38100</xdr:rowOff>
    </xdr:to>
    <xdr:cxnSp macro="">
      <xdr:nvCxnSpPr>
        <xdr:cNvPr id="63" name="直線コネクタ 62"/>
        <xdr:cNvCxnSpPr/>
      </xdr:nvCxnSpPr>
      <xdr:spPr>
        <a:xfrm flipV="1">
          <a:off x="2908300" y="63696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3175</xdr:rowOff>
    </xdr:from>
    <xdr:to xmlns:xdr="http://schemas.openxmlformats.org/drawingml/2006/spreadsheetDrawing">
      <xdr:col>20</xdr:col>
      <xdr:colOff>38100</xdr:colOff>
      <xdr:row>37</xdr:row>
      <xdr:rowOff>104775</xdr:rowOff>
    </xdr:to>
    <xdr:sp macro="" textlink="">
      <xdr:nvSpPr>
        <xdr:cNvPr id="64" name="フローチャート: 判断 63"/>
        <xdr:cNvSpPr/>
      </xdr:nvSpPr>
      <xdr:spPr>
        <a:xfrm>
          <a:off x="3746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95885</xdr:rowOff>
    </xdr:from>
    <xdr:ext cx="534035" cy="259080"/>
    <xdr:sp macro="" textlink="">
      <xdr:nvSpPr>
        <xdr:cNvPr id="65" name="テキスト ボックス 64"/>
        <xdr:cNvSpPr txBox="1"/>
      </xdr:nvSpPr>
      <xdr:spPr>
        <a:xfrm>
          <a:off x="3529965" y="643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20320</xdr:rowOff>
    </xdr:from>
    <xdr:to xmlns:xdr="http://schemas.openxmlformats.org/drawingml/2006/spreadsheetDrawing">
      <xdr:col>15</xdr:col>
      <xdr:colOff>50800</xdr:colOff>
      <xdr:row>37</xdr:row>
      <xdr:rowOff>38100</xdr:rowOff>
    </xdr:to>
    <xdr:cxnSp macro="">
      <xdr:nvCxnSpPr>
        <xdr:cNvPr id="66" name="直線コネクタ 65"/>
        <xdr:cNvCxnSpPr/>
      </xdr:nvCxnSpPr>
      <xdr:spPr>
        <a:xfrm>
          <a:off x="2019300" y="63639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3175</xdr:rowOff>
    </xdr:from>
    <xdr:to xmlns:xdr="http://schemas.openxmlformats.org/drawingml/2006/spreadsheetDrawing">
      <xdr:col>15</xdr:col>
      <xdr:colOff>101600</xdr:colOff>
      <xdr:row>37</xdr:row>
      <xdr:rowOff>104775</xdr:rowOff>
    </xdr:to>
    <xdr:sp macro="" textlink="">
      <xdr:nvSpPr>
        <xdr:cNvPr id="67" name="フローチャート: 判断 66"/>
        <xdr:cNvSpPr/>
      </xdr:nvSpPr>
      <xdr:spPr>
        <a:xfrm>
          <a:off x="2857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95885</xdr:rowOff>
    </xdr:from>
    <xdr:ext cx="534035" cy="259080"/>
    <xdr:sp macro="" textlink="">
      <xdr:nvSpPr>
        <xdr:cNvPr id="68" name="テキスト ボックス 67"/>
        <xdr:cNvSpPr txBox="1"/>
      </xdr:nvSpPr>
      <xdr:spPr>
        <a:xfrm>
          <a:off x="2640965" y="643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20320</xdr:rowOff>
    </xdr:from>
    <xdr:to xmlns:xdr="http://schemas.openxmlformats.org/drawingml/2006/spreadsheetDrawing">
      <xdr:col>10</xdr:col>
      <xdr:colOff>114300</xdr:colOff>
      <xdr:row>37</xdr:row>
      <xdr:rowOff>41275</xdr:rowOff>
    </xdr:to>
    <xdr:cxnSp macro="">
      <xdr:nvCxnSpPr>
        <xdr:cNvPr id="69" name="直線コネクタ 68"/>
        <xdr:cNvCxnSpPr/>
      </xdr:nvCxnSpPr>
      <xdr:spPr>
        <a:xfrm flipV="1">
          <a:off x="1130300" y="63639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158750</xdr:rowOff>
    </xdr:from>
    <xdr:to xmlns:xdr="http://schemas.openxmlformats.org/drawingml/2006/spreadsheetDrawing">
      <xdr:col>10</xdr:col>
      <xdr:colOff>165100</xdr:colOff>
      <xdr:row>37</xdr:row>
      <xdr:rowOff>88900</xdr:rowOff>
    </xdr:to>
    <xdr:sp macro="" textlink="">
      <xdr:nvSpPr>
        <xdr:cNvPr id="70" name="フローチャート: 判断 69"/>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80010</xdr:rowOff>
    </xdr:from>
    <xdr:ext cx="534035" cy="259080"/>
    <xdr:sp macro="" textlink="">
      <xdr:nvSpPr>
        <xdr:cNvPr id="71" name="テキスト ボックス 70"/>
        <xdr:cNvSpPr txBox="1"/>
      </xdr:nvSpPr>
      <xdr:spPr>
        <a:xfrm>
          <a:off x="1751965" y="642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160020</xdr:rowOff>
    </xdr:from>
    <xdr:to xmlns:xdr="http://schemas.openxmlformats.org/drawingml/2006/spreadsheetDrawing">
      <xdr:col>6</xdr:col>
      <xdr:colOff>38100</xdr:colOff>
      <xdr:row>37</xdr:row>
      <xdr:rowOff>90170</xdr:rowOff>
    </xdr:to>
    <xdr:sp macro="" textlink="">
      <xdr:nvSpPr>
        <xdr:cNvPr id="72" name="フローチャート: 判断 71"/>
        <xdr:cNvSpPr/>
      </xdr:nvSpPr>
      <xdr:spPr>
        <a:xfrm>
          <a:off x="1079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106680</xdr:rowOff>
    </xdr:from>
    <xdr:ext cx="534035" cy="259080"/>
    <xdr:sp macro="" textlink="">
      <xdr:nvSpPr>
        <xdr:cNvPr id="73" name="テキスト ボックス 72"/>
        <xdr:cNvSpPr txBox="1"/>
      </xdr:nvSpPr>
      <xdr:spPr>
        <a:xfrm>
          <a:off x="862965" y="6107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146685</xdr:rowOff>
    </xdr:from>
    <xdr:to xmlns:xdr="http://schemas.openxmlformats.org/drawingml/2006/spreadsheetDrawing">
      <xdr:col>24</xdr:col>
      <xdr:colOff>114300</xdr:colOff>
      <xdr:row>37</xdr:row>
      <xdr:rowOff>76835</xdr:rowOff>
    </xdr:to>
    <xdr:sp macro="" textlink="">
      <xdr:nvSpPr>
        <xdr:cNvPr id="79" name="楕円 78"/>
        <xdr:cNvSpPr/>
      </xdr:nvSpPr>
      <xdr:spPr>
        <a:xfrm>
          <a:off x="45847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169545</xdr:rowOff>
    </xdr:from>
    <xdr:ext cx="534670" cy="258445"/>
    <xdr:sp macro="" textlink="">
      <xdr:nvSpPr>
        <xdr:cNvPr id="80" name="議会費該当値テキスト"/>
        <xdr:cNvSpPr txBox="1"/>
      </xdr:nvSpPr>
      <xdr:spPr>
        <a:xfrm>
          <a:off x="4686300" y="6170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146685</xdr:rowOff>
    </xdr:from>
    <xdr:to xmlns:xdr="http://schemas.openxmlformats.org/drawingml/2006/spreadsheetDrawing">
      <xdr:col>20</xdr:col>
      <xdr:colOff>38100</xdr:colOff>
      <xdr:row>37</xdr:row>
      <xdr:rowOff>76835</xdr:rowOff>
    </xdr:to>
    <xdr:sp macro="" textlink="">
      <xdr:nvSpPr>
        <xdr:cNvPr id="81" name="楕円 80"/>
        <xdr:cNvSpPr/>
      </xdr:nvSpPr>
      <xdr:spPr>
        <a:xfrm>
          <a:off x="37465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93345</xdr:rowOff>
    </xdr:from>
    <xdr:ext cx="534035" cy="259080"/>
    <xdr:sp macro="" textlink="">
      <xdr:nvSpPr>
        <xdr:cNvPr id="82" name="テキスト ボックス 81"/>
        <xdr:cNvSpPr txBox="1"/>
      </xdr:nvSpPr>
      <xdr:spPr>
        <a:xfrm>
          <a:off x="3529965" y="6094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158750</xdr:rowOff>
    </xdr:from>
    <xdr:to xmlns:xdr="http://schemas.openxmlformats.org/drawingml/2006/spreadsheetDrawing">
      <xdr:col>15</xdr:col>
      <xdr:colOff>101600</xdr:colOff>
      <xdr:row>37</xdr:row>
      <xdr:rowOff>88900</xdr:rowOff>
    </xdr:to>
    <xdr:sp macro="" textlink="">
      <xdr:nvSpPr>
        <xdr:cNvPr id="83" name="楕円 82"/>
        <xdr:cNvSpPr/>
      </xdr:nvSpPr>
      <xdr:spPr>
        <a:xfrm>
          <a:off x="2857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105410</xdr:rowOff>
    </xdr:from>
    <xdr:ext cx="534035" cy="259080"/>
    <xdr:sp macro="" textlink="">
      <xdr:nvSpPr>
        <xdr:cNvPr id="84" name="テキスト ボックス 83"/>
        <xdr:cNvSpPr txBox="1"/>
      </xdr:nvSpPr>
      <xdr:spPr>
        <a:xfrm>
          <a:off x="2640965" y="610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140970</xdr:rowOff>
    </xdr:from>
    <xdr:to xmlns:xdr="http://schemas.openxmlformats.org/drawingml/2006/spreadsheetDrawing">
      <xdr:col>10</xdr:col>
      <xdr:colOff>165100</xdr:colOff>
      <xdr:row>37</xdr:row>
      <xdr:rowOff>71120</xdr:rowOff>
    </xdr:to>
    <xdr:sp macro="" textlink="">
      <xdr:nvSpPr>
        <xdr:cNvPr id="85" name="楕円 84"/>
        <xdr:cNvSpPr/>
      </xdr:nvSpPr>
      <xdr:spPr>
        <a:xfrm>
          <a:off x="1968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87630</xdr:rowOff>
    </xdr:from>
    <xdr:ext cx="534035" cy="258445"/>
    <xdr:sp macro="" textlink="">
      <xdr:nvSpPr>
        <xdr:cNvPr id="86" name="テキスト ボックス 85"/>
        <xdr:cNvSpPr txBox="1"/>
      </xdr:nvSpPr>
      <xdr:spPr>
        <a:xfrm>
          <a:off x="1751965" y="6088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161925</xdr:rowOff>
    </xdr:from>
    <xdr:to xmlns:xdr="http://schemas.openxmlformats.org/drawingml/2006/spreadsheetDrawing">
      <xdr:col>6</xdr:col>
      <xdr:colOff>38100</xdr:colOff>
      <xdr:row>37</xdr:row>
      <xdr:rowOff>92075</xdr:rowOff>
    </xdr:to>
    <xdr:sp macro="" textlink="">
      <xdr:nvSpPr>
        <xdr:cNvPr id="87" name="楕円 86"/>
        <xdr:cNvSpPr/>
      </xdr:nvSpPr>
      <xdr:spPr>
        <a:xfrm>
          <a:off x="1079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83185</xdr:rowOff>
    </xdr:from>
    <xdr:ext cx="534035" cy="259080"/>
    <xdr:sp macro="" textlink="">
      <xdr:nvSpPr>
        <xdr:cNvPr id="88" name="テキスト ボックス 87"/>
        <xdr:cNvSpPr txBox="1"/>
      </xdr:nvSpPr>
      <xdr:spPr>
        <a:xfrm>
          <a:off x="862965" y="6426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0" name="テキスト ボックス 99"/>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5165" cy="258445"/>
    <xdr:sp macro="" textlink="">
      <xdr:nvSpPr>
        <xdr:cNvPr id="102" name="テキスト ボックス 101"/>
        <xdr:cNvSpPr txBox="1"/>
      </xdr:nvSpPr>
      <xdr:spPr>
        <a:xfrm>
          <a:off x="76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5165" cy="258445"/>
    <xdr:sp macro="" textlink="">
      <xdr:nvSpPr>
        <xdr:cNvPr id="104" name="テキスト ボックス 103"/>
        <xdr:cNvSpPr txBox="1"/>
      </xdr:nvSpPr>
      <xdr:spPr>
        <a:xfrm>
          <a:off x="76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5165" cy="258445"/>
    <xdr:sp macro="" textlink="">
      <xdr:nvSpPr>
        <xdr:cNvPr id="106" name="テキスト ボックス 105"/>
        <xdr:cNvSpPr txBox="1"/>
      </xdr:nvSpPr>
      <xdr:spPr>
        <a:xfrm>
          <a:off x="76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08" name="テキスト ボックス 107"/>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109220</xdr:rowOff>
    </xdr:from>
    <xdr:to xmlns:xdr="http://schemas.openxmlformats.org/drawingml/2006/spreadsheetDrawing">
      <xdr:col>24</xdr:col>
      <xdr:colOff>62865</xdr:colOff>
      <xdr:row>58</xdr:row>
      <xdr:rowOff>86360</xdr:rowOff>
    </xdr:to>
    <xdr:cxnSp macro="">
      <xdr:nvCxnSpPr>
        <xdr:cNvPr id="110" name="直線コネクタ 109"/>
        <xdr:cNvCxnSpPr/>
      </xdr:nvCxnSpPr>
      <xdr:spPr>
        <a:xfrm flipV="1">
          <a:off x="4633595" y="885317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89535</xdr:rowOff>
    </xdr:from>
    <xdr:ext cx="598805" cy="258445"/>
    <xdr:sp macro="" textlink="">
      <xdr:nvSpPr>
        <xdr:cNvPr id="111" name="総務費最小値テキスト"/>
        <xdr:cNvSpPr txBox="1"/>
      </xdr:nvSpPr>
      <xdr:spPr>
        <a:xfrm>
          <a:off x="4686300" y="100336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86360</xdr:rowOff>
    </xdr:from>
    <xdr:to xmlns:xdr="http://schemas.openxmlformats.org/drawingml/2006/spreadsheetDrawing">
      <xdr:col>24</xdr:col>
      <xdr:colOff>152400</xdr:colOff>
      <xdr:row>58</xdr:row>
      <xdr:rowOff>86360</xdr:rowOff>
    </xdr:to>
    <xdr:cxnSp macro="">
      <xdr:nvCxnSpPr>
        <xdr:cNvPr id="112" name="直線コネクタ 111"/>
        <xdr:cNvCxnSpPr/>
      </xdr:nvCxnSpPr>
      <xdr:spPr>
        <a:xfrm>
          <a:off x="4546600" y="10030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55880</xdr:rowOff>
    </xdr:from>
    <xdr:ext cx="690245" cy="259080"/>
    <xdr:sp macro="" textlink="">
      <xdr:nvSpPr>
        <xdr:cNvPr id="113" name="総務費最大値テキスト"/>
        <xdr:cNvSpPr txBox="1"/>
      </xdr:nvSpPr>
      <xdr:spPr>
        <a:xfrm>
          <a:off x="4686300" y="86283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2,691,484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109220</xdr:rowOff>
    </xdr:from>
    <xdr:to xmlns:xdr="http://schemas.openxmlformats.org/drawingml/2006/spreadsheetDrawing">
      <xdr:col>24</xdr:col>
      <xdr:colOff>152400</xdr:colOff>
      <xdr:row>51</xdr:row>
      <xdr:rowOff>109220</xdr:rowOff>
    </xdr:to>
    <xdr:cxnSp macro="">
      <xdr:nvCxnSpPr>
        <xdr:cNvPr id="114" name="直線コネクタ 113"/>
        <xdr:cNvCxnSpPr/>
      </xdr:nvCxnSpPr>
      <xdr:spPr>
        <a:xfrm>
          <a:off x="4546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47625</xdr:rowOff>
    </xdr:from>
    <xdr:to xmlns:xdr="http://schemas.openxmlformats.org/drawingml/2006/spreadsheetDrawing">
      <xdr:col>24</xdr:col>
      <xdr:colOff>63500</xdr:colOff>
      <xdr:row>57</xdr:row>
      <xdr:rowOff>167005</xdr:rowOff>
    </xdr:to>
    <xdr:cxnSp macro="">
      <xdr:nvCxnSpPr>
        <xdr:cNvPr id="115" name="直線コネクタ 114"/>
        <xdr:cNvCxnSpPr/>
      </xdr:nvCxnSpPr>
      <xdr:spPr>
        <a:xfrm flipV="1">
          <a:off x="3797300" y="9820275"/>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109855</xdr:rowOff>
    </xdr:from>
    <xdr:ext cx="598805" cy="258445"/>
    <xdr:sp macro="" textlink="">
      <xdr:nvSpPr>
        <xdr:cNvPr id="116" name="総務費平均値テキスト"/>
        <xdr:cNvSpPr txBox="1"/>
      </xdr:nvSpPr>
      <xdr:spPr>
        <a:xfrm>
          <a:off x="4686300" y="98825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132080</xdr:rowOff>
    </xdr:from>
    <xdr:to xmlns:xdr="http://schemas.openxmlformats.org/drawingml/2006/spreadsheetDrawing">
      <xdr:col>24</xdr:col>
      <xdr:colOff>114300</xdr:colOff>
      <xdr:row>58</xdr:row>
      <xdr:rowOff>61595</xdr:rowOff>
    </xdr:to>
    <xdr:sp macro="" textlink="">
      <xdr:nvSpPr>
        <xdr:cNvPr id="117" name="フローチャート: 判断 116"/>
        <xdr:cNvSpPr/>
      </xdr:nvSpPr>
      <xdr:spPr>
        <a:xfrm>
          <a:off x="45847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167005</xdr:rowOff>
    </xdr:from>
    <xdr:to xmlns:xdr="http://schemas.openxmlformats.org/drawingml/2006/spreadsheetDrawing">
      <xdr:col>19</xdr:col>
      <xdr:colOff>177800</xdr:colOff>
      <xdr:row>58</xdr:row>
      <xdr:rowOff>0</xdr:rowOff>
    </xdr:to>
    <xdr:cxnSp macro="">
      <xdr:nvCxnSpPr>
        <xdr:cNvPr id="118" name="直線コネクタ 117"/>
        <xdr:cNvCxnSpPr/>
      </xdr:nvCxnSpPr>
      <xdr:spPr>
        <a:xfrm flipV="1">
          <a:off x="2908300" y="99396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130810</xdr:rowOff>
    </xdr:from>
    <xdr:to xmlns:xdr="http://schemas.openxmlformats.org/drawingml/2006/spreadsheetDrawing">
      <xdr:col>20</xdr:col>
      <xdr:colOff>38100</xdr:colOff>
      <xdr:row>58</xdr:row>
      <xdr:rowOff>60960</xdr:rowOff>
    </xdr:to>
    <xdr:sp macro="" textlink="">
      <xdr:nvSpPr>
        <xdr:cNvPr id="119" name="フローチャート: 判断 118"/>
        <xdr:cNvSpPr/>
      </xdr:nvSpPr>
      <xdr:spPr>
        <a:xfrm>
          <a:off x="3746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52070</xdr:rowOff>
    </xdr:from>
    <xdr:ext cx="598170" cy="258445"/>
    <xdr:sp macro="" textlink="">
      <xdr:nvSpPr>
        <xdr:cNvPr id="120" name="テキスト ボックス 119"/>
        <xdr:cNvSpPr txBox="1"/>
      </xdr:nvSpPr>
      <xdr:spPr>
        <a:xfrm>
          <a:off x="3497580" y="99961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0</xdr:rowOff>
    </xdr:from>
    <xdr:to xmlns:xdr="http://schemas.openxmlformats.org/drawingml/2006/spreadsheetDrawing">
      <xdr:col>15</xdr:col>
      <xdr:colOff>50800</xdr:colOff>
      <xdr:row>58</xdr:row>
      <xdr:rowOff>17780</xdr:rowOff>
    </xdr:to>
    <xdr:cxnSp macro="">
      <xdr:nvCxnSpPr>
        <xdr:cNvPr id="121" name="直線コネクタ 120"/>
        <xdr:cNvCxnSpPr/>
      </xdr:nvCxnSpPr>
      <xdr:spPr>
        <a:xfrm flipV="1">
          <a:off x="2019300" y="99441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138430</xdr:rowOff>
    </xdr:from>
    <xdr:to xmlns:xdr="http://schemas.openxmlformats.org/drawingml/2006/spreadsheetDrawing">
      <xdr:col>15</xdr:col>
      <xdr:colOff>101600</xdr:colOff>
      <xdr:row>58</xdr:row>
      <xdr:rowOff>68580</xdr:rowOff>
    </xdr:to>
    <xdr:sp macro="" textlink="">
      <xdr:nvSpPr>
        <xdr:cNvPr id="122" name="フローチャート: 判断 121"/>
        <xdr:cNvSpPr/>
      </xdr:nvSpPr>
      <xdr:spPr>
        <a:xfrm>
          <a:off x="2857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59690</xdr:rowOff>
    </xdr:from>
    <xdr:ext cx="598170" cy="259080"/>
    <xdr:sp macro="" textlink="">
      <xdr:nvSpPr>
        <xdr:cNvPr id="123" name="テキスト ボックス 122"/>
        <xdr:cNvSpPr txBox="1"/>
      </xdr:nvSpPr>
      <xdr:spPr>
        <a:xfrm>
          <a:off x="2608580" y="10003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17780</xdr:rowOff>
    </xdr:from>
    <xdr:to xmlns:xdr="http://schemas.openxmlformats.org/drawingml/2006/spreadsheetDrawing">
      <xdr:col>10</xdr:col>
      <xdr:colOff>114300</xdr:colOff>
      <xdr:row>58</xdr:row>
      <xdr:rowOff>52070</xdr:rowOff>
    </xdr:to>
    <xdr:cxnSp macro="">
      <xdr:nvCxnSpPr>
        <xdr:cNvPr id="124" name="直線コネクタ 123"/>
        <xdr:cNvCxnSpPr/>
      </xdr:nvCxnSpPr>
      <xdr:spPr>
        <a:xfrm flipV="1">
          <a:off x="1130300" y="99618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139065</xdr:rowOff>
    </xdr:from>
    <xdr:to xmlns:xdr="http://schemas.openxmlformats.org/drawingml/2006/spreadsheetDrawing">
      <xdr:col>10</xdr:col>
      <xdr:colOff>165100</xdr:colOff>
      <xdr:row>58</xdr:row>
      <xdr:rowOff>69215</xdr:rowOff>
    </xdr:to>
    <xdr:sp macro="" textlink="">
      <xdr:nvSpPr>
        <xdr:cNvPr id="125" name="フローチャート: 判断 124"/>
        <xdr:cNvSpPr/>
      </xdr:nvSpPr>
      <xdr:spPr>
        <a:xfrm>
          <a:off x="1968500" y="991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60325</xdr:rowOff>
    </xdr:from>
    <xdr:ext cx="598170" cy="259080"/>
    <xdr:sp macro="" textlink="">
      <xdr:nvSpPr>
        <xdr:cNvPr id="126" name="テキスト ボックス 125"/>
        <xdr:cNvSpPr txBox="1"/>
      </xdr:nvSpPr>
      <xdr:spPr>
        <a:xfrm>
          <a:off x="1719580" y="100044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149860</xdr:rowOff>
    </xdr:from>
    <xdr:to xmlns:xdr="http://schemas.openxmlformats.org/drawingml/2006/spreadsheetDrawing">
      <xdr:col>6</xdr:col>
      <xdr:colOff>38100</xdr:colOff>
      <xdr:row>58</xdr:row>
      <xdr:rowOff>80010</xdr:rowOff>
    </xdr:to>
    <xdr:sp macro="" textlink="">
      <xdr:nvSpPr>
        <xdr:cNvPr id="127" name="フローチャート: 判断 126"/>
        <xdr:cNvSpPr/>
      </xdr:nvSpPr>
      <xdr:spPr>
        <a:xfrm>
          <a:off x="10795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96520</xdr:rowOff>
    </xdr:from>
    <xdr:ext cx="598170" cy="259080"/>
    <xdr:sp macro="" textlink="">
      <xdr:nvSpPr>
        <xdr:cNvPr id="128" name="テキスト ボックス 127"/>
        <xdr:cNvSpPr txBox="1"/>
      </xdr:nvSpPr>
      <xdr:spPr>
        <a:xfrm>
          <a:off x="830580" y="9697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168275</xdr:rowOff>
    </xdr:from>
    <xdr:to xmlns:xdr="http://schemas.openxmlformats.org/drawingml/2006/spreadsheetDrawing">
      <xdr:col>24</xdr:col>
      <xdr:colOff>114300</xdr:colOff>
      <xdr:row>57</xdr:row>
      <xdr:rowOff>98425</xdr:rowOff>
    </xdr:to>
    <xdr:sp macro="" textlink="">
      <xdr:nvSpPr>
        <xdr:cNvPr id="134" name="楕円 133"/>
        <xdr:cNvSpPr/>
      </xdr:nvSpPr>
      <xdr:spPr>
        <a:xfrm>
          <a:off x="45847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19685</xdr:rowOff>
    </xdr:from>
    <xdr:ext cx="598805" cy="258445"/>
    <xdr:sp macro="" textlink="">
      <xdr:nvSpPr>
        <xdr:cNvPr id="135" name="総務費該当値テキスト"/>
        <xdr:cNvSpPr txBox="1"/>
      </xdr:nvSpPr>
      <xdr:spPr>
        <a:xfrm>
          <a:off x="4686300" y="96208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116205</xdr:rowOff>
    </xdr:from>
    <xdr:to xmlns:xdr="http://schemas.openxmlformats.org/drawingml/2006/spreadsheetDrawing">
      <xdr:col>20</xdr:col>
      <xdr:colOff>38100</xdr:colOff>
      <xdr:row>58</xdr:row>
      <xdr:rowOff>46355</xdr:rowOff>
    </xdr:to>
    <xdr:sp macro="" textlink="">
      <xdr:nvSpPr>
        <xdr:cNvPr id="136" name="楕円 135"/>
        <xdr:cNvSpPr/>
      </xdr:nvSpPr>
      <xdr:spPr>
        <a:xfrm>
          <a:off x="37465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63500</xdr:rowOff>
    </xdr:from>
    <xdr:ext cx="598170" cy="258445"/>
    <xdr:sp macro="" textlink="">
      <xdr:nvSpPr>
        <xdr:cNvPr id="137" name="テキスト ボックス 136"/>
        <xdr:cNvSpPr txBox="1"/>
      </xdr:nvSpPr>
      <xdr:spPr>
        <a:xfrm>
          <a:off x="3497580" y="9664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120650</xdr:rowOff>
    </xdr:from>
    <xdr:to xmlns:xdr="http://schemas.openxmlformats.org/drawingml/2006/spreadsheetDrawing">
      <xdr:col>15</xdr:col>
      <xdr:colOff>101600</xdr:colOff>
      <xdr:row>58</xdr:row>
      <xdr:rowOff>50800</xdr:rowOff>
    </xdr:to>
    <xdr:sp macro="" textlink="">
      <xdr:nvSpPr>
        <xdr:cNvPr id="138" name="楕円 137"/>
        <xdr:cNvSpPr/>
      </xdr:nvSpPr>
      <xdr:spPr>
        <a:xfrm>
          <a:off x="2857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67310</xdr:rowOff>
    </xdr:from>
    <xdr:ext cx="598170" cy="259080"/>
    <xdr:sp macro="" textlink="">
      <xdr:nvSpPr>
        <xdr:cNvPr id="139" name="テキスト ボックス 138"/>
        <xdr:cNvSpPr txBox="1"/>
      </xdr:nvSpPr>
      <xdr:spPr>
        <a:xfrm>
          <a:off x="2608580" y="96685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137795</xdr:rowOff>
    </xdr:from>
    <xdr:to xmlns:xdr="http://schemas.openxmlformats.org/drawingml/2006/spreadsheetDrawing">
      <xdr:col>10</xdr:col>
      <xdr:colOff>165100</xdr:colOff>
      <xdr:row>58</xdr:row>
      <xdr:rowOff>67945</xdr:rowOff>
    </xdr:to>
    <xdr:sp macro="" textlink="">
      <xdr:nvSpPr>
        <xdr:cNvPr id="140" name="楕円 139"/>
        <xdr:cNvSpPr/>
      </xdr:nvSpPr>
      <xdr:spPr>
        <a:xfrm>
          <a:off x="1968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84455</xdr:rowOff>
    </xdr:from>
    <xdr:ext cx="598170" cy="259080"/>
    <xdr:sp macro="" textlink="">
      <xdr:nvSpPr>
        <xdr:cNvPr id="141" name="テキスト ボックス 140"/>
        <xdr:cNvSpPr txBox="1"/>
      </xdr:nvSpPr>
      <xdr:spPr>
        <a:xfrm>
          <a:off x="1719580" y="9685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1270</xdr:rowOff>
    </xdr:from>
    <xdr:to xmlns:xdr="http://schemas.openxmlformats.org/drawingml/2006/spreadsheetDrawing">
      <xdr:col>6</xdr:col>
      <xdr:colOff>38100</xdr:colOff>
      <xdr:row>58</xdr:row>
      <xdr:rowOff>102870</xdr:rowOff>
    </xdr:to>
    <xdr:sp macro="" textlink="">
      <xdr:nvSpPr>
        <xdr:cNvPr id="142" name="楕円 141"/>
        <xdr:cNvSpPr/>
      </xdr:nvSpPr>
      <xdr:spPr>
        <a:xfrm>
          <a:off x="1079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93980</xdr:rowOff>
    </xdr:from>
    <xdr:ext cx="598170" cy="259080"/>
    <xdr:sp macro="" textlink="">
      <xdr:nvSpPr>
        <xdr:cNvPr id="143" name="テキスト ボックス 142"/>
        <xdr:cNvSpPr txBox="1"/>
      </xdr:nvSpPr>
      <xdr:spPr>
        <a:xfrm>
          <a:off x="830580" y="10038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2" name="テキスト ボックス 151"/>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5" name="テキスト ボックス 154"/>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57" name="テキスト ボックス 156"/>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59" name="テキスト ボックス 158"/>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1" name="テキスト ボックス 160"/>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3" name="テキスト ボックス 162"/>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38100</xdr:rowOff>
    </xdr:from>
    <xdr:ext cx="685165" cy="259080"/>
    <xdr:sp macro="" textlink="">
      <xdr:nvSpPr>
        <xdr:cNvPr id="165" name="テキスト ボックス 164"/>
        <xdr:cNvSpPr txBox="1"/>
      </xdr:nvSpPr>
      <xdr:spPr>
        <a:xfrm>
          <a:off x="76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8445"/>
    <xdr:sp macro="" textlink="">
      <xdr:nvSpPr>
        <xdr:cNvPr id="167" name="テキスト ボックス 166"/>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163195</xdr:rowOff>
    </xdr:from>
    <xdr:to xmlns:xdr="http://schemas.openxmlformats.org/drawingml/2006/spreadsheetDrawing">
      <xdr:col>24</xdr:col>
      <xdr:colOff>62865</xdr:colOff>
      <xdr:row>78</xdr:row>
      <xdr:rowOff>72390</xdr:rowOff>
    </xdr:to>
    <xdr:cxnSp macro="">
      <xdr:nvCxnSpPr>
        <xdr:cNvPr id="169" name="直線コネクタ 168"/>
        <xdr:cNvCxnSpPr/>
      </xdr:nvCxnSpPr>
      <xdr:spPr>
        <a:xfrm flipV="1">
          <a:off x="4633595" y="12164695"/>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76200</xdr:rowOff>
    </xdr:from>
    <xdr:ext cx="598805" cy="258445"/>
    <xdr:sp macro="" textlink="">
      <xdr:nvSpPr>
        <xdr:cNvPr id="170" name="民生費最小値テキスト"/>
        <xdr:cNvSpPr txBox="1"/>
      </xdr:nvSpPr>
      <xdr:spPr>
        <a:xfrm>
          <a:off x="4686300" y="134493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72390</xdr:rowOff>
    </xdr:from>
    <xdr:to xmlns:xdr="http://schemas.openxmlformats.org/drawingml/2006/spreadsheetDrawing">
      <xdr:col>24</xdr:col>
      <xdr:colOff>152400</xdr:colOff>
      <xdr:row>78</xdr:row>
      <xdr:rowOff>72390</xdr:rowOff>
    </xdr:to>
    <xdr:cxnSp macro="">
      <xdr:nvCxnSpPr>
        <xdr:cNvPr id="171" name="直線コネクタ 170"/>
        <xdr:cNvCxnSpPr/>
      </xdr:nvCxnSpPr>
      <xdr:spPr>
        <a:xfrm>
          <a:off x="4546600" y="1344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109855</xdr:rowOff>
    </xdr:from>
    <xdr:ext cx="598805" cy="258445"/>
    <xdr:sp macro="" textlink="">
      <xdr:nvSpPr>
        <xdr:cNvPr id="172" name="民生費最大値テキスト"/>
        <xdr:cNvSpPr txBox="1"/>
      </xdr:nvSpPr>
      <xdr:spPr>
        <a:xfrm>
          <a:off x="4686300" y="11939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905,639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163195</xdr:rowOff>
    </xdr:from>
    <xdr:to xmlns:xdr="http://schemas.openxmlformats.org/drawingml/2006/spreadsheetDrawing">
      <xdr:col>24</xdr:col>
      <xdr:colOff>152400</xdr:colOff>
      <xdr:row>70</xdr:row>
      <xdr:rowOff>163195</xdr:rowOff>
    </xdr:to>
    <xdr:cxnSp macro="">
      <xdr:nvCxnSpPr>
        <xdr:cNvPr id="173" name="直線コネクタ 172"/>
        <xdr:cNvCxnSpPr/>
      </xdr:nvCxnSpPr>
      <xdr:spPr>
        <a:xfrm>
          <a:off x="4546600" y="1216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140970</xdr:rowOff>
    </xdr:from>
    <xdr:to xmlns:xdr="http://schemas.openxmlformats.org/drawingml/2006/spreadsheetDrawing">
      <xdr:col>24</xdr:col>
      <xdr:colOff>63500</xdr:colOff>
      <xdr:row>77</xdr:row>
      <xdr:rowOff>151765</xdr:rowOff>
    </xdr:to>
    <xdr:cxnSp macro="">
      <xdr:nvCxnSpPr>
        <xdr:cNvPr id="174" name="直線コネクタ 173"/>
        <xdr:cNvCxnSpPr/>
      </xdr:nvCxnSpPr>
      <xdr:spPr>
        <a:xfrm>
          <a:off x="3797300" y="1334262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73025</xdr:rowOff>
    </xdr:from>
    <xdr:ext cx="598805" cy="259080"/>
    <xdr:sp macro="" textlink="">
      <xdr:nvSpPr>
        <xdr:cNvPr id="175" name="民生費平均値テキスト"/>
        <xdr:cNvSpPr txBox="1"/>
      </xdr:nvSpPr>
      <xdr:spPr>
        <a:xfrm>
          <a:off x="4686300" y="13103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50165</xdr:rowOff>
    </xdr:from>
    <xdr:to xmlns:xdr="http://schemas.openxmlformats.org/drawingml/2006/spreadsheetDrawing">
      <xdr:col>24</xdr:col>
      <xdr:colOff>114300</xdr:colOff>
      <xdr:row>77</xdr:row>
      <xdr:rowOff>151765</xdr:rowOff>
    </xdr:to>
    <xdr:sp macro="" textlink="">
      <xdr:nvSpPr>
        <xdr:cNvPr id="176" name="フローチャート: 判断 175"/>
        <xdr:cNvSpPr/>
      </xdr:nvSpPr>
      <xdr:spPr>
        <a:xfrm>
          <a:off x="45847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140970</xdr:rowOff>
    </xdr:from>
    <xdr:to xmlns:xdr="http://schemas.openxmlformats.org/drawingml/2006/spreadsheetDrawing">
      <xdr:col>19</xdr:col>
      <xdr:colOff>177800</xdr:colOff>
      <xdr:row>78</xdr:row>
      <xdr:rowOff>9525</xdr:rowOff>
    </xdr:to>
    <xdr:cxnSp macro="">
      <xdr:nvCxnSpPr>
        <xdr:cNvPr id="177" name="直線コネクタ 176"/>
        <xdr:cNvCxnSpPr/>
      </xdr:nvCxnSpPr>
      <xdr:spPr>
        <a:xfrm flipV="1">
          <a:off x="2908300" y="133426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33020</xdr:rowOff>
    </xdr:from>
    <xdr:to xmlns:xdr="http://schemas.openxmlformats.org/drawingml/2006/spreadsheetDrawing">
      <xdr:col>20</xdr:col>
      <xdr:colOff>38100</xdr:colOff>
      <xdr:row>77</xdr:row>
      <xdr:rowOff>134620</xdr:rowOff>
    </xdr:to>
    <xdr:sp macro="" textlink="">
      <xdr:nvSpPr>
        <xdr:cNvPr id="178" name="フローチャート: 判断 177"/>
        <xdr:cNvSpPr/>
      </xdr:nvSpPr>
      <xdr:spPr>
        <a:xfrm>
          <a:off x="3746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151130</xdr:rowOff>
    </xdr:from>
    <xdr:ext cx="598170" cy="259080"/>
    <xdr:sp macro="" textlink="">
      <xdr:nvSpPr>
        <xdr:cNvPr id="179" name="テキスト ボックス 178"/>
        <xdr:cNvSpPr txBox="1"/>
      </xdr:nvSpPr>
      <xdr:spPr>
        <a:xfrm>
          <a:off x="3497580" y="13009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168910</xdr:rowOff>
    </xdr:from>
    <xdr:to xmlns:xdr="http://schemas.openxmlformats.org/drawingml/2006/spreadsheetDrawing">
      <xdr:col>15</xdr:col>
      <xdr:colOff>50800</xdr:colOff>
      <xdr:row>78</xdr:row>
      <xdr:rowOff>9525</xdr:rowOff>
    </xdr:to>
    <xdr:cxnSp macro="">
      <xdr:nvCxnSpPr>
        <xdr:cNvPr id="180" name="直線コネクタ 179"/>
        <xdr:cNvCxnSpPr/>
      </xdr:nvCxnSpPr>
      <xdr:spPr>
        <a:xfrm>
          <a:off x="2019300" y="133705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38100</xdr:rowOff>
    </xdr:from>
    <xdr:to xmlns:xdr="http://schemas.openxmlformats.org/drawingml/2006/spreadsheetDrawing">
      <xdr:col>15</xdr:col>
      <xdr:colOff>101600</xdr:colOff>
      <xdr:row>77</xdr:row>
      <xdr:rowOff>139700</xdr:rowOff>
    </xdr:to>
    <xdr:sp macro="" textlink="">
      <xdr:nvSpPr>
        <xdr:cNvPr id="181" name="フローチャート: 判断 180"/>
        <xdr:cNvSpPr/>
      </xdr:nvSpPr>
      <xdr:spPr>
        <a:xfrm>
          <a:off x="2857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156210</xdr:rowOff>
    </xdr:from>
    <xdr:ext cx="598170" cy="258445"/>
    <xdr:sp macro="" textlink="">
      <xdr:nvSpPr>
        <xdr:cNvPr id="182" name="テキスト ボックス 181"/>
        <xdr:cNvSpPr txBox="1"/>
      </xdr:nvSpPr>
      <xdr:spPr>
        <a:xfrm>
          <a:off x="2608580" y="13014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168910</xdr:rowOff>
    </xdr:from>
    <xdr:to xmlns:xdr="http://schemas.openxmlformats.org/drawingml/2006/spreadsheetDrawing">
      <xdr:col>10</xdr:col>
      <xdr:colOff>114300</xdr:colOff>
      <xdr:row>78</xdr:row>
      <xdr:rowOff>6350</xdr:rowOff>
    </xdr:to>
    <xdr:cxnSp macro="">
      <xdr:nvCxnSpPr>
        <xdr:cNvPr id="183" name="直線コネクタ 182"/>
        <xdr:cNvCxnSpPr/>
      </xdr:nvCxnSpPr>
      <xdr:spPr>
        <a:xfrm flipV="1">
          <a:off x="1130300" y="133705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52070</xdr:rowOff>
    </xdr:from>
    <xdr:to xmlns:xdr="http://schemas.openxmlformats.org/drawingml/2006/spreadsheetDrawing">
      <xdr:col>10</xdr:col>
      <xdr:colOff>165100</xdr:colOff>
      <xdr:row>77</xdr:row>
      <xdr:rowOff>153670</xdr:rowOff>
    </xdr:to>
    <xdr:sp macro="" textlink="">
      <xdr:nvSpPr>
        <xdr:cNvPr id="184" name="フローチャート: 判断 183"/>
        <xdr:cNvSpPr/>
      </xdr:nvSpPr>
      <xdr:spPr>
        <a:xfrm>
          <a:off x="1968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170180</xdr:rowOff>
    </xdr:from>
    <xdr:ext cx="598170" cy="259080"/>
    <xdr:sp macro="" textlink="">
      <xdr:nvSpPr>
        <xdr:cNvPr id="185" name="テキスト ボックス 184"/>
        <xdr:cNvSpPr txBox="1"/>
      </xdr:nvSpPr>
      <xdr:spPr>
        <a:xfrm>
          <a:off x="1719580" y="13028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54610</xdr:rowOff>
    </xdr:from>
    <xdr:to xmlns:xdr="http://schemas.openxmlformats.org/drawingml/2006/spreadsheetDrawing">
      <xdr:col>6</xdr:col>
      <xdr:colOff>38100</xdr:colOff>
      <xdr:row>77</xdr:row>
      <xdr:rowOff>156210</xdr:rowOff>
    </xdr:to>
    <xdr:sp macro="" textlink="">
      <xdr:nvSpPr>
        <xdr:cNvPr id="186" name="フローチャート: 判断 185"/>
        <xdr:cNvSpPr/>
      </xdr:nvSpPr>
      <xdr:spPr>
        <a:xfrm>
          <a:off x="1079500" y="1325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1270</xdr:rowOff>
    </xdr:from>
    <xdr:ext cx="598170" cy="259080"/>
    <xdr:sp macro="" textlink="">
      <xdr:nvSpPr>
        <xdr:cNvPr id="187" name="テキスト ボックス 186"/>
        <xdr:cNvSpPr txBox="1"/>
      </xdr:nvSpPr>
      <xdr:spPr>
        <a:xfrm>
          <a:off x="830580" y="13031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100965</xdr:rowOff>
    </xdr:from>
    <xdr:to xmlns:xdr="http://schemas.openxmlformats.org/drawingml/2006/spreadsheetDrawing">
      <xdr:col>24</xdr:col>
      <xdr:colOff>114300</xdr:colOff>
      <xdr:row>78</xdr:row>
      <xdr:rowOff>31115</xdr:rowOff>
    </xdr:to>
    <xdr:sp macro="" textlink="">
      <xdr:nvSpPr>
        <xdr:cNvPr id="193" name="楕円 192"/>
        <xdr:cNvSpPr/>
      </xdr:nvSpPr>
      <xdr:spPr>
        <a:xfrm>
          <a:off x="45847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29210</xdr:rowOff>
    </xdr:from>
    <xdr:ext cx="598805" cy="258445"/>
    <xdr:sp macro="" textlink="">
      <xdr:nvSpPr>
        <xdr:cNvPr id="194" name="民生費該当値テキスト"/>
        <xdr:cNvSpPr txBox="1"/>
      </xdr:nvSpPr>
      <xdr:spPr>
        <a:xfrm>
          <a:off x="4686300" y="132308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90170</xdr:rowOff>
    </xdr:from>
    <xdr:to xmlns:xdr="http://schemas.openxmlformats.org/drawingml/2006/spreadsheetDrawing">
      <xdr:col>20</xdr:col>
      <xdr:colOff>38100</xdr:colOff>
      <xdr:row>78</xdr:row>
      <xdr:rowOff>20320</xdr:rowOff>
    </xdr:to>
    <xdr:sp macro="" textlink="">
      <xdr:nvSpPr>
        <xdr:cNvPr id="195" name="楕円 194"/>
        <xdr:cNvSpPr/>
      </xdr:nvSpPr>
      <xdr:spPr>
        <a:xfrm>
          <a:off x="3746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11430</xdr:rowOff>
    </xdr:from>
    <xdr:ext cx="598170" cy="259080"/>
    <xdr:sp macro="" textlink="">
      <xdr:nvSpPr>
        <xdr:cNvPr id="196" name="テキスト ボックス 195"/>
        <xdr:cNvSpPr txBox="1"/>
      </xdr:nvSpPr>
      <xdr:spPr>
        <a:xfrm>
          <a:off x="3497580" y="13384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130175</xdr:rowOff>
    </xdr:from>
    <xdr:to xmlns:xdr="http://schemas.openxmlformats.org/drawingml/2006/spreadsheetDrawing">
      <xdr:col>15</xdr:col>
      <xdr:colOff>101600</xdr:colOff>
      <xdr:row>78</xdr:row>
      <xdr:rowOff>60325</xdr:rowOff>
    </xdr:to>
    <xdr:sp macro="" textlink="">
      <xdr:nvSpPr>
        <xdr:cNvPr id="197" name="楕円 196"/>
        <xdr:cNvSpPr/>
      </xdr:nvSpPr>
      <xdr:spPr>
        <a:xfrm>
          <a:off x="2857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52070</xdr:rowOff>
    </xdr:from>
    <xdr:ext cx="598170" cy="258445"/>
    <xdr:sp macro="" textlink="">
      <xdr:nvSpPr>
        <xdr:cNvPr id="198" name="テキスト ボックス 197"/>
        <xdr:cNvSpPr txBox="1"/>
      </xdr:nvSpPr>
      <xdr:spPr>
        <a:xfrm>
          <a:off x="2608580" y="134251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118110</xdr:rowOff>
    </xdr:from>
    <xdr:to xmlns:xdr="http://schemas.openxmlformats.org/drawingml/2006/spreadsheetDrawing">
      <xdr:col>10</xdr:col>
      <xdr:colOff>165100</xdr:colOff>
      <xdr:row>78</xdr:row>
      <xdr:rowOff>48260</xdr:rowOff>
    </xdr:to>
    <xdr:sp macro="" textlink="">
      <xdr:nvSpPr>
        <xdr:cNvPr id="199" name="楕円 198"/>
        <xdr:cNvSpPr/>
      </xdr:nvSpPr>
      <xdr:spPr>
        <a:xfrm>
          <a:off x="19685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39370</xdr:rowOff>
    </xdr:from>
    <xdr:ext cx="598170" cy="259080"/>
    <xdr:sp macro="" textlink="">
      <xdr:nvSpPr>
        <xdr:cNvPr id="200" name="テキスト ボックス 199"/>
        <xdr:cNvSpPr txBox="1"/>
      </xdr:nvSpPr>
      <xdr:spPr>
        <a:xfrm>
          <a:off x="1719580" y="13412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57150</xdr:rowOff>
    </xdr:to>
    <xdr:sp macro="" textlink="">
      <xdr:nvSpPr>
        <xdr:cNvPr id="201" name="楕円 200"/>
        <xdr:cNvSpPr/>
      </xdr:nvSpPr>
      <xdr:spPr>
        <a:xfrm>
          <a:off x="1079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48260</xdr:rowOff>
    </xdr:from>
    <xdr:ext cx="598170" cy="259080"/>
    <xdr:sp macro="" textlink="">
      <xdr:nvSpPr>
        <xdr:cNvPr id="202" name="テキスト ボックス 201"/>
        <xdr:cNvSpPr txBox="1"/>
      </xdr:nvSpPr>
      <xdr:spPr>
        <a:xfrm>
          <a:off x="830580" y="13421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3" name="直線コネクタ 212"/>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8285" cy="258445"/>
    <xdr:sp macro="" textlink="">
      <xdr:nvSpPr>
        <xdr:cNvPr id="214" name="テキスト ボックス 213"/>
        <xdr:cNvSpPr txBox="1"/>
      </xdr:nvSpPr>
      <xdr:spPr>
        <a:xfrm>
          <a:off x="513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5" name="直線コネクタ 214"/>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4995" cy="258445"/>
    <xdr:sp macro="" textlink="">
      <xdr:nvSpPr>
        <xdr:cNvPr id="216" name="テキスト ボックス 215"/>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7" name="直線コネクタ 216"/>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4995" cy="258445"/>
    <xdr:sp macro="" textlink="">
      <xdr:nvSpPr>
        <xdr:cNvPr id="218" name="テキスト ボックス 217"/>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19" name="直線コネクタ 218"/>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4995" cy="258445"/>
    <xdr:sp macro="" textlink="">
      <xdr:nvSpPr>
        <xdr:cNvPr id="220" name="テキスト ボックス 219"/>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2" name="テキスト ボックス 22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101600</xdr:rowOff>
    </xdr:from>
    <xdr:to xmlns:xdr="http://schemas.openxmlformats.org/drawingml/2006/spreadsheetDrawing">
      <xdr:col>24</xdr:col>
      <xdr:colOff>62865</xdr:colOff>
      <xdr:row>98</xdr:row>
      <xdr:rowOff>72390</xdr:rowOff>
    </xdr:to>
    <xdr:cxnSp macro="">
      <xdr:nvCxnSpPr>
        <xdr:cNvPr id="224" name="直線コネクタ 223"/>
        <xdr:cNvCxnSpPr/>
      </xdr:nvCxnSpPr>
      <xdr:spPr>
        <a:xfrm flipV="1">
          <a:off x="4633595" y="1553210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76200</xdr:rowOff>
    </xdr:from>
    <xdr:ext cx="534670" cy="258445"/>
    <xdr:sp macro="" textlink="">
      <xdr:nvSpPr>
        <xdr:cNvPr id="225" name="衛生費最小値テキスト"/>
        <xdr:cNvSpPr txBox="1"/>
      </xdr:nvSpPr>
      <xdr:spPr>
        <a:xfrm>
          <a:off x="4686300" y="16878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72390</xdr:rowOff>
    </xdr:from>
    <xdr:to xmlns:xdr="http://schemas.openxmlformats.org/drawingml/2006/spreadsheetDrawing">
      <xdr:col>24</xdr:col>
      <xdr:colOff>152400</xdr:colOff>
      <xdr:row>98</xdr:row>
      <xdr:rowOff>72390</xdr:rowOff>
    </xdr:to>
    <xdr:cxnSp macro="">
      <xdr:nvCxnSpPr>
        <xdr:cNvPr id="226" name="直線コネクタ 225"/>
        <xdr:cNvCxnSpPr/>
      </xdr:nvCxnSpPr>
      <xdr:spPr>
        <a:xfrm>
          <a:off x="4546600" y="1687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48260</xdr:rowOff>
    </xdr:from>
    <xdr:ext cx="598805" cy="259080"/>
    <xdr:sp macro="" textlink="">
      <xdr:nvSpPr>
        <xdr:cNvPr id="227" name="衛生費最大値テキスト"/>
        <xdr:cNvSpPr txBox="1"/>
      </xdr:nvSpPr>
      <xdr:spPr>
        <a:xfrm>
          <a:off x="4686300" y="15307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616,803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101600</xdr:rowOff>
    </xdr:from>
    <xdr:to xmlns:xdr="http://schemas.openxmlformats.org/drawingml/2006/spreadsheetDrawing">
      <xdr:col>24</xdr:col>
      <xdr:colOff>152400</xdr:colOff>
      <xdr:row>90</xdr:row>
      <xdr:rowOff>101600</xdr:rowOff>
    </xdr:to>
    <xdr:cxnSp macro="">
      <xdr:nvCxnSpPr>
        <xdr:cNvPr id="228" name="直線コネクタ 227"/>
        <xdr:cNvCxnSpPr/>
      </xdr:nvCxnSpPr>
      <xdr:spPr>
        <a:xfrm>
          <a:off x="4546600" y="1553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142240</xdr:rowOff>
    </xdr:from>
    <xdr:to xmlns:xdr="http://schemas.openxmlformats.org/drawingml/2006/spreadsheetDrawing">
      <xdr:col>24</xdr:col>
      <xdr:colOff>63500</xdr:colOff>
      <xdr:row>97</xdr:row>
      <xdr:rowOff>159385</xdr:rowOff>
    </xdr:to>
    <xdr:cxnSp macro="">
      <xdr:nvCxnSpPr>
        <xdr:cNvPr id="229" name="直線コネクタ 228"/>
        <xdr:cNvCxnSpPr/>
      </xdr:nvCxnSpPr>
      <xdr:spPr>
        <a:xfrm flipV="1">
          <a:off x="3797300" y="1677289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45085</xdr:rowOff>
    </xdr:from>
    <xdr:ext cx="598805" cy="258445"/>
    <xdr:sp macro="" textlink="">
      <xdr:nvSpPr>
        <xdr:cNvPr id="230" name="衛生費平均値テキスト"/>
        <xdr:cNvSpPr txBox="1"/>
      </xdr:nvSpPr>
      <xdr:spPr>
        <a:xfrm>
          <a:off x="4686300" y="165042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22225</xdr:rowOff>
    </xdr:from>
    <xdr:to xmlns:xdr="http://schemas.openxmlformats.org/drawingml/2006/spreadsheetDrawing">
      <xdr:col>24</xdr:col>
      <xdr:colOff>114300</xdr:colOff>
      <xdr:row>97</xdr:row>
      <xdr:rowOff>123825</xdr:rowOff>
    </xdr:to>
    <xdr:sp macro="" textlink="">
      <xdr:nvSpPr>
        <xdr:cNvPr id="231" name="フローチャート: 判断 230"/>
        <xdr:cNvSpPr/>
      </xdr:nvSpPr>
      <xdr:spPr>
        <a:xfrm>
          <a:off x="45847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159385</xdr:rowOff>
    </xdr:from>
    <xdr:to xmlns:xdr="http://schemas.openxmlformats.org/drawingml/2006/spreadsheetDrawing">
      <xdr:col>19</xdr:col>
      <xdr:colOff>177800</xdr:colOff>
      <xdr:row>97</xdr:row>
      <xdr:rowOff>163830</xdr:rowOff>
    </xdr:to>
    <xdr:cxnSp macro="">
      <xdr:nvCxnSpPr>
        <xdr:cNvPr id="232" name="直線コネクタ 231"/>
        <xdr:cNvCxnSpPr/>
      </xdr:nvCxnSpPr>
      <xdr:spPr>
        <a:xfrm flipV="1">
          <a:off x="2908300" y="167900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6350</xdr:rowOff>
    </xdr:from>
    <xdr:to xmlns:xdr="http://schemas.openxmlformats.org/drawingml/2006/spreadsheetDrawing">
      <xdr:col>20</xdr:col>
      <xdr:colOff>38100</xdr:colOff>
      <xdr:row>97</xdr:row>
      <xdr:rowOff>107315</xdr:rowOff>
    </xdr:to>
    <xdr:sp macro="" textlink="">
      <xdr:nvSpPr>
        <xdr:cNvPr id="233" name="フローチャート: 判断 232"/>
        <xdr:cNvSpPr/>
      </xdr:nvSpPr>
      <xdr:spPr>
        <a:xfrm>
          <a:off x="3746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123825</xdr:rowOff>
    </xdr:from>
    <xdr:ext cx="598170" cy="258445"/>
    <xdr:sp macro="" textlink="">
      <xdr:nvSpPr>
        <xdr:cNvPr id="234" name="テキスト ボックス 233"/>
        <xdr:cNvSpPr txBox="1"/>
      </xdr:nvSpPr>
      <xdr:spPr>
        <a:xfrm>
          <a:off x="3497580" y="16411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163830</xdr:rowOff>
    </xdr:from>
    <xdr:to xmlns:xdr="http://schemas.openxmlformats.org/drawingml/2006/spreadsheetDrawing">
      <xdr:col>15</xdr:col>
      <xdr:colOff>50800</xdr:colOff>
      <xdr:row>97</xdr:row>
      <xdr:rowOff>163830</xdr:rowOff>
    </xdr:to>
    <xdr:cxnSp macro="">
      <xdr:nvCxnSpPr>
        <xdr:cNvPr id="235" name="直線コネクタ 234"/>
        <xdr:cNvCxnSpPr/>
      </xdr:nvCxnSpPr>
      <xdr:spPr>
        <a:xfrm>
          <a:off x="2019300" y="16794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10160</xdr:rowOff>
    </xdr:from>
    <xdr:to xmlns:xdr="http://schemas.openxmlformats.org/drawingml/2006/spreadsheetDrawing">
      <xdr:col>15</xdr:col>
      <xdr:colOff>101600</xdr:colOff>
      <xdr:row>97</xdr:row>
      <xdr:rowOff>111760</xdr:rowOff>
    </xdr:to>
    <xdr:sp macro="" textlink="">
      <xdr:nvSpPr>
        <xdr:cNvPr id="236" name="フローチャート: 判断 235"/>
        <xdr:cNvSpPr/>
      </xdr:nvSpPr>
      <xdr:spPr>
        <a:xfrm>
          <a:off x="2857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128270</xdr:rowOff>
    </xdr:from>
    <xdr:ext cx="598170" cy="259080"/>
    <xdr:sp macro="" textlink="">
      <xdr:nvSpPr>
        <xdr:cNvPr id="237" name="テキスト ボックス 236"/>
        <xdr:cNvSpPr txBox="1"/>
      </xdr:nvSpPr>
      <xdr:spPr>
        <a:xfrm>
          <a:off x="2608580" y="16416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161290</xdr:rowOff>
    </xdr:from>
    <xdr:to xmlns:xdr="http://schemas.openxmlformats.org/drawingml/2006/spreadsheetDrawing">
      <xdr:col>10</xdr:col>
      <xdr:colOff>114300</xdr:colOff>
      <xdr:row>97</xdr:row>
      <xdr:rowOff>163830</xdr:rowOff>
    </xdr:to>
    <xdr:cxnSp macro="">
      <xdr:nvCxnSpPr>
        <xdr:cNvPr id="238" name="直線コネクタ 237"/>
        <xdr:cNvCxnSpPr/>
      </xdr:nvCxnSpPr>
      <xdr:spPr>
        <a:xfrm>
          <a:off x="1130300" y="167919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26035</xdr:rowOff>
    </xdr:from>
    <xdr:to xmlns:xdr="http://schemas.openxmlformats.org/drawingml/2006/spreadsheetDrawing">
      <xdr:col>10</xdr:col>
      <xdr:colOff>165100</xdr:colOff>
      <xdr:row>97</xdr:row>
      <xdr:rowOff>127635</xdr:rowOff>
    </xdr:to>
    <xdr:sp macro="" textlink="">
      <xdr:nvSpPr>
        <xdr:cNvPr id="239" name="フローチャート: 判断 238"/>
        <xdr:cNvSpPr/>
      </xdr:nvSpPr>
      <xdr:spPr>
        <a:xfrm>
          <a:off x="1968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144145</xdr:rowOff>
    </xdr:from>
    <xdr:ext cx="598170" cy="258445"/>
    <xdr:sp macro="" textlink="">
      <xdr:nvSpPr>
        <xdr:cNvPr id="240" name="テキスト ボックス 239"/>
        <xdr:cNvSpPr txBox="1"/>
      </xdr:nvSpPr>
      <xdr:spPr>
        <a:xfrm>
          <a:off x="1719580" y="164318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17780</xdr:rowOff>
    </xdr:from>
    <xdr:to xmlns:xdr="http://schemas.openxmlformats.org/drawingml/2006/spreadsheetDrawing">
      <xdr:col>6</xdr:col>
      <xdr:colOff>38100</xdr:colOff>
      <xdr:row>97</xdr:row>
      <xdr:rowOff>118745</xdr:rowOff>
    </xdr:to>
    <xdr:sp macro="" textlink="">
      <xdr:nvSpPr>
        <xdr:cNvPr id="241" name="フローチャート: 判断 240"/>
        <xdr:cNvSpPr/>
      </xdr:nvSpPr>
      <xdr:spPr>
        <a:xfrm>
          <a:off x="107950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135255</xdr:rowOff>
    </xdr:from>
    <xdr:ext cx="598170" cy="258445"/>
    <xdr:sp macro="" textlink="">
      <xdr:nvSpPr>
        <xdr:cNvPr id="242" name="テキスト ボックス 241"/>
        <xdr:cNvSpPr txBox="1"/>
      </xdr:nvSpPr>
      <xdr:spPr>
        <a:xfrm>
          <a:off x="830580" y="16423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91440</xdr:rowOff>
    </xdr:from>
    <xdr:to xmlns:xdr="http://schemas.openxmlformats.org/drawingml/2006/spreadsheetDrawing">
      <xdr:col>24</xdr:col>
      <xdr:colOff>114300</xdr:colOff>
      <xdr:row>98</xdr:row>
      <xdr:rowOff>21590</xdr:rowOff>
    </xdr:to>
    <xdr:sp macro="" textlink="">
      <xdr:nvSpPr>
        <xdr:cNvPr id="248" name="楕円 247"/>
        <xdr:cNvSpPr/>
      </xdr:nvSpPr>
      <xdr:spPr>
        <a:xfrm>
          <a:off x="4584700" y="167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6350</xdr:rowOff>
    </xdr:from>
    <xdr:ext cx="534670" cy="258445"/>
    <xdr:sp macro="" textlink="">
      <xdr:nvSpPr>
        <xdr:cNvPr id="249" name="衛生費該当値テキスト"/>
        <xdr:cNvSpPr txBox="1"/>
      </xdr:nvSpPr>
      <xdr:spPr>
        <a:xfrm>
          <a:off x="4686300" y="16637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109220</xdr:rowOff>
    </xdr:from>
    <xdr:to xmlns:xdr="http://schemas.openxmlformats.org/drawingml/2006/spreadsheetDrawing">
      <xdr:col>20</xdr:col>
      <xdr:colOff>38100</xdr:colOff>
      <xdr:row>98</xdr:row>
      <xdr:rowOff>38735</xdr:rowOff>
    </xdr:to>
    <xdr:sp macro="" textlink="">
      <xdr:nvSpPr>
        <xdr:cNvPr id="250" name="楕円 249"/>
        <xdr:cNvSpPr/>
      </xdr:nvSpPr>
      <xdr:spPr>
        <a:xfrm>
          <a:off x="3746500" y="16739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29845</xdr:rowOff>
    </xdr:from>
    <xdr:ext cx="534035" cy="258445"/>
    <xdr:sp macro="" textlink="">
      <xdr:nvSpPr>
        <xdr:cNvPr id="251" name="テキスト ボックス 250"/>
        <xdr:cNvSpPr txBox="1"/>
      </xdr:nvSpPr>
      <xdr:spPr>
        <a:xfrm>
          <a:off x="3529965" y="16831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113030</xdr:rowOff>
    </xdr:from>
    <xdr:to xmlns:xdr="http://schemas.openxmlformats.org/drawingml/2006/spreadsheetDrawing">
      <xdr:col>15</xdr:col>
      <xdr:colOff>101600</xdr:colOff>
      <xdr:row>98</xdr:row>
      <xdr:rowOff>43180</xdr:rowOff>
    </xdr:to>
    <xdr:sp macro="" textlink="">
      <xdr:nvSpPr>
        <xdr:cNvPr id="252" name="楕円 251"/>
        <xdr:cNvSpPr/>
      </xdr:nvSpPr>
      <xdr:spPr>
        <a:xfrm>
          <a:off x="28575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34290</xdr:rowOff>
    </xdr:from>
    <xdr:ext cx="534035" cy="259080"/>
    <xdr:sp macro="" textlink="">
      <xdr:nvSpPr>
        <xdr:cNvPr id="253" name="テキスト ボックス 252"/>
        <xdr:cNvSpPr txBox="1"/>
      </xdr:nvSpPr>
      <xdr:spPr>
        <a:xfrm>
          <a:off x="2640965" y="16836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113030</xdr:rowOff>
    </xdr:from>
    <xdr:to xmlns:xdr="http://schemas.openxmlformats.org/drawingml/2006/spreadsheetDrawing">
      <xdr:col>10</xdr:col>
      <xdr:colOff>165100</xdr:colOff>
      <xdr:row>98</xdr:row>
      <xdr:rowOff>43180</xdr:rowOff>
    </xdr:to>
    <xdr:sp macro="" textlink="">
      <xdr:nvSpPr>
        <xdr:cNvPr id="254" name="楕円 253"/>
        <xdr:cNvSpPr/>
      </xdr:nvSpPr>
      <xdr:spPr>
        <a:xfrm>
          <a:off x="19685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34290</xdr:rowOff>
    </xdr:from>
    <xdr:ext cx="534035" cy="259080"/>
    <xdr:sp macro="" textlink="">
      <xdr:nvSpPr>
        <xdr:cNvPr id="255" name="テキスト ボックス 254"/>
        <xdr:cNvSpPr txBox="1"/>
      </xdr:nvSpPr>
      <xdr:spPr>
        <a:xfrm>
          <a:off x="1751965" y="16836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110490</xdr:rowOff>
    </xdr:from>
    <xdr:to xmlns:xdr="http://schemas.openxmlformats.org/drawingml/2006/spreadsheetDrawing">
      <xdr:col>6</xdr:col>
      <xdr:colOff>38100</xdr:colOff>
      <xdr:row>98</xdr:row>
      <xdr:rowOff>40640</xdr:rowOff>
    </xdr:to>
    <xdr:sp macro="" textlink="">
      <xdr:nvSpPr>
        <xdr:cNvPr id="256" name="楕円 255"/>
        <xdr:cNvSpPr/>
      </xdr:nvSpPr>
      <xdr:spPr>
        <a:xfrm>
          <a:off x="10795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31750</xdr:rowOff>
    </xdr:from>
    <xdr:ext cx="534035" cy="258445"/>
    <xdr:sp macro="" textlink="">
      <xdr:nvSpPr>
        <xdr:cNvPr id="257" name="テキスト ボックス 256"/>
        <xdr:cNvSpPr txBox="1"/>
      </xdr:nvSpPr>
      <xdr:spPr>
        <a:xfrm>
          <a:off x="862965" y="16833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68" name="直線コネクタ 26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69" name="テキスト ボックス 268"/>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0" name="直線コネクタ 26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1" name="テキスト ボックス 270"/>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2" name="直線コネクタ 27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3" name="テキスト ボックス 272"/>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4" name="直線コネクタ 27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75" name="テキスト ボックス 274"/>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6" name="直線コネクタ 27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22225</xdr:rowOff>
    </xdr:from>
    <xdr:ext cx="531495" cy="258445"/>
    <xdr:sp macro="" textlink="">
      <xdr:nvSpPr>
        <xdr:cNvPr id="277" name="テキスト ボックス 276"/>
        <xdr:cNvSpPr txBox="1"/>
      </xdr:nvSpPr>
      <xdr:spPr>
        <a:xfrm>
          <a:off x="6072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78" name="直線コネクタ 27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38100</xdr:rowOff>
    </xdr:from>
    <xdr:ext cx="531495" cy="259080"/>
    <xdr:sp macro="" textlink="">
      <xdr:nvSpPr>
        <xdr:cNvPr id="279" name="テキスト ボックス 278"/>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1" name="テキスト ボックス 280"/>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65405</xdr:rowOff>
    </xdr:from>
    <xdr:to xmlns:xdr="http://schemas.openxmlformats.org/drawingml/2006/spreadsheetDrawing">
      <xdr:col>54</xdr:col>
      <xdr:colOff>189865</xdr:colOff>
      <xdr:row>39</xdr:row>
      <xdr:rowOff>99060</xdr:rowOff>
    </xdr:to>
    <xdr:cxnSp macro="">
      <xdr:nvCxnSpPr>
        <xdr:cNvPr id="283" name="直線コネクタ 282"/>
        <xdr:cNvCxnSpPr/>
      </xdr:nvCxnSpPr>
      <xdr:spPr>
        <a:xfrm flipV="1">
          <a:off x="10475595" y="5208905"/>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5" name="直線コネクタ 28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12065</xdr:rowOff>
    </xdr:from>
    <xdr:ext cx="534670" cy="259080"/>
    <xdr:sp macro="" textlink="">
      <xdr:nvSpPr>
        <xdr:cNvPr id="286" name="労働費最大値テキスト"/>
        <xdr:cNvSpPr txBox="1"/>
      </xdr:nvSpPr>
      <xdr:spPr>
        <a:xfrm>
          <a:off x="10528300" y="4984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65405</xdr:rowOff>
    </xdr:from>
    <xdr:to xmlns:xdr="http://schemas.openxmlformats.org/drawingml/2006/spreadsheetDrawing">
      <xdr:col>55</xdr:col>
      <xdr:colOff>88900</xdr:colOff>
      <xdr:row>30</xdr:row>
      <xdr:rowOff>65405</xdr:rowOff>
    </xdr:to>
    <xdr:cxnSp macro="">
      <xdr:nvCxnSpPr>
        <xdr:cNvPr id="287" name="直線コネクタ 286"/>
        <xdr:cNvCxnSpPr/>
      </xdr:nvCxnSpPr>
      <xdr:spPr>
        <a:xfrm>
          <a:off x="10388600" y="520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88" name="直線コネクタ 287"/>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13335</xdr:rowOff>
    </xdr:from>
    <xdr:ext cx="378460" cy="259080"/>
    <xdr:sp macro="" textlink="">
      <xdr:nvSpPr>
        <xdr:cNvPr id="289" name="労働費平均値テキスト"/>
        <xdr:cNvSpPr txBox="1"/>
      </xdr:nvSpPr>
      <xdr:spPr>
        <a:xfrm>
          <a:off x="10528300" y="652843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161925</xdr:rowOff>
    </xdr:from>
    <xdr:to xmlns:xdr="http://schemas.openxmlformats.org/drawingml/2006/spreadsheetDrawing">
      <xdr:col>55</xdr:col>
      <xdr:colOff>50800</xdr:colOff>
      <xdr:row>39</xdr:row>
      <xdr:rowOff>92075</xdr:rowOff>
    </xdr:to>
    <xdr:sp macro="" textlink="">
      <xdr:nvSpPr>
        <xdr:cNvPr id="290" name="フローチャート: 判断 289"/>
        <xdr:cNvSpPr/>
      </xdr:nvSpPr>
      <xdr:spPr>
        <a:xfrm>
          <a:off x="104267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1" name="直線コネクタ 290"/>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161925</xdr:rowOff>
    </xdr:from>
    <xdr:to xmlns:xdr="http://schemas.openxmlformats.org/drawingml/2006/spreadsheetDrawing">
      <xdr:col>50</xdr:col>
      <xdr:colOff>165100</xdr:colOff>
      <xdr:row>39</xdr:row>
      <xdr:rowOff>92075</xdr:rowOff>
    </xdr:to>
    <xdr:sp macro="" textlink="">
      <xdr:nvSpPr>
        <xdr:cNvPr id="292" name="フローチャート: 判断 291"/>
        <xdr:cNvSpPr/>
      </xdr:nvSpPr>
      <xdr:spPr>
        <a:xfrm>
          <a:off x="9588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109220</xdr:rowOff>
    </xdr:from>
    <xdr:ext cx="378460" cy="258445"/>
    <xdr:sp macro="" textlink="">
      <xdr:nvSpPr>
        <xdr:cNvPr id="293" name="テキスト ボックス 292"/>
        <xdr:cNvSpPr txBox="1"/>
      </xdr:nvSpPr>
      <xdr:spPr>
        <a:xfrm>
          <a:off x="9450070" y="64528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294" name="直線コネクタ 293"/>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71755</xdr:rowOff>
    </xdr:from>
    <xdr:to xmlns:xdr="http://schemas.openxmlformats.org/drawingml/2006/spreadsheetDrawing">
      <xdr:col>46</xdr:col>
      <xdr:colOff>38100</xdr:colOff>
      <xdr:row>39</xdr:row>
      <xdr:rowOff>1905</xdr:rowOff>
    </xdr:to>
    <xdr:sp macro="" textlink="">
      <xdr:nvSpPr>
        <xdr:cNvPr id="295" name="フローチャート: 判断 294"/>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18415</xdr:rowOff>
    </xdr:from>
    <xdr:ext cx="469265" cy="258445"/>
    <xdr:sp macro="" textlink="">
      <xdr:nvSpPr>
        <xdr:cNvPr id="296" name="テキスト ボックス 295"/>
        <xdr:cNvSpPr txBox="1"/>
      </xdr:nvSpPr>
      <xdr:spPr>
        <a:xfrm>
          <a:off x="8515350" y="6362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81915</xdr:rowOff>
    </xdr:from>
    <xdr:to xmlns:xdr="http://schemas.openxmlformats.org/drawingml/2006/spreadsheetDrawing">
      <xdr:col>41</xdr:col>
      <xdr:colOff>50800</xdr:colOff>
      <xdr:row>39</xdr:row>
      <xdr:rowOff>99060</xdr:rowOff>
    </xdr:to>
    <xdr:cxnSp macro="">
      <xdr:nvCxnSpPr>
        <xdr:cNvPr id="297" name="直線コネクタ 296"/>
        <xdr:cNvCxnSpPr/>
      </xdr:nvCxnSpPr>
      <xdr:spPr>
        <a:xfrm>
          <a:off x="6972300" y="6597015"/>
          <a:ext cx="8890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112395</xdr:rowOff>
    </xdr:from>
    <xdr:to xmlns:xdr="http://schemas.openxmlformats.org/drawingml/2006/spreadsheetDrawing">
      <xdr:col>41</xdr:col>
      <xdr:colOff>101600</xdr:colOff>
      <xdr:row>39</xdr:row>
      <xdr:rowOff>42545</xdr:rowOff>
    </xdr:to>
    <xdr:sp macro="" textlink="">
      <xdr:nvSpPr>
        <xdr:cNvPr id="298" name="フローチャート: 判断 297"/>
        <xdr:cNvSpPr/>
      </xdr:nvSpPr>
      <xdr:spPr>
        <a:xfrm>
          <a:off x="7810500"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59055</xdr:rowOff>
    </xdr:from>
    <xdr:ext cx="378460" cy="259080"/>
    <xdr:sp macro="" textlink="">
      <xdr:nvSpPr>
        <xdr:cNvPr id="299" name="テキスト ボックス 298"/>
        <xdr:cNvSpPr txBox="1"/>
      </xdr:nvSpPr>
      <xdr:spPr>
        <a:xfrm>
          <a:off x="7672070" y="6402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86360</xdr:rowOff>
    </xdr:from>
    <xdr:to xmlns:xdr="http://schemas.openxmlformats.org/drawingml/2006/spreadsheetDrawing">
      <xdr:col>36</xdr:col>
      <xdr:colOff>165100</xdr:colOff>
      <xdr:row>38</xdr:row>
      <xdr:rowOff>15875</xdr:rowOff>
    </xdr:to>
    <xdr:sp macro="" textlink="">
      <xdr:nvSpPr>
        <xdr:cNvPr id="300" name="フローチャート: 判断 299"/>
        <xdr:cNvSpPr/>
      </xdr:nvSpPr>
      <xdr:spPr>
        <a:xfrm>
          <a:off x="6921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32385</xdr:rowOff>
    </xdr:from>
    <xdr:ext cx="469265" cy="258445"/>
    <xdr:sp macro="" textlink="">
      <xdr:nvSpPr>
        <xdr:cNvPr id="301" name="テキスト ボックス 300"/>
        <xdr:cNvSpPr txBox="1"/>
      </xdr:nvSpPr>
      <xdr:spPr>
        <a:xfrm>
          <a:off x="6737350" y="6204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07" name="楕円 306"/>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140335</xdr:rowOff>
    </xdr:from>
    <xdr:ext cx="249555" cy="259080"/>
    <xdr:sp macro="" textlink="">
      <xdr:nvSpPr>
        <xdr:cNvPr id="308" name="労働費該当値テキスト"/>
        <xdr:cNvSpPr txBox="1"/>
      </xdr:nvSpPr>
      <xdr:spPr>
        <a:xfrm>
          <a:off x="10528300" y="66554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09" name="楕円 308"/>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10" name="テキスト ボックス 309"/>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1" name="楕円 310"/>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9080"/>
    <xdr:sp macro="" textlink="">
      <xdr:nvSpPr>
        <xdr:cNvPr id="312" name="テキスト ボックス 311"/>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3" name="楕円 312"/>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8920" cy="259080"/>
    <xdr:sp macro="" textlink="">
      <xdr:nvSpPr>
        <xdr:cNvPr id="314" name="テキスト ボックス 313"/>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31115</xdr:rowOff>
    </xdr:from>
    <xdr:to xmlns:xdr="http://schemas.openxmlformats.org/drawingml/2006/spreadsheetDrawing">
      <xdr:col>36</xdr:col>
      <xdr:colOff>165100</xdr:colOff>
      <xdr:row>38</xdr:row>
      <xdr:rowOff>132715</xdr:rowOff>
    </xdr:to>
    <xdr:sp macro="" textlink="">
      <xdr:nvSpPr>
        <xdr:cNvPr id="315" name="楕円 314"/>
        <xdr:cNvSpPr/>
      </xdr:nvSpPr>
      <xdr:spPr>
        <a:xfrm>
          <a:off x="6921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123825</xdr:rowOff>
    </xdr:from>
    <xdr:ext cx="469265" cy="258445"/>
    <xdr:sp macro="" textlink="">
      <xdr:nvSpPr>
        <xdr:cNvPr id="316" name="テキスト ボックス 315"/>
        <xdr:cNvSpPr txBox="1"/>
      </xdr:nvSpPr>
      <xdr:spPr>
        <a:xfrm>
          <a:off x="6737350" y="6638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5" name="テキスト ボックス 32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7" name="直線コネクタ 326"/>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28" name="テキスト ボックス 327"/>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9" name="直線コネクタ 328"/>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4995" cy="258445"/>
    <xdr:sp macro="" textlink="">
      <xdr:nvSpPr>
        <xdr:cNvPr id="330" name="テキスト ボックス 329"/>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1" name="直線コネクタ 330"/>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4995" cy="259080"/>
    <xdr:sp macro="" textlink="">
      <xdr:nvSpPr>
        <xdr:cNvPr id="332" name="テキスト ボックス 331"/>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3" name="直線コネクタ 332"/>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4995" cy="258445"/>
    <xdr:sp macro="" textlink="">
      <xdr:nvSpPr>
        <xdr:cNvPr id="334" name="テキスト ボックス 333"/>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5" name="直線コネクタ 334"/>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22225</xdr:rowOff>
    </xdr:from>
    <xdr:ext cx="685165" cy="258445"/>
    <xdr:sp macro="" textlink="">
      <xdr:nvSpPr>
        <xdr:cNvPr id="336" name="テキスト ボックス 335"/>
        <xdr:cNvSpPr txBox="1"/>
      </xdr:nvSpPr>
      <xdr:spPr>
        <a:xfrm>
          <a:off x="5918200" y="8766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7" name="直線コネクタ 336"/>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38100</xdr:rowOff>
    </xdr:from>
    <xdr:ext cx="685165" cy="259080"/>
    <xdr:sp macro="" textlink="">
      <xdr:nvSpPr>
        <xdr:cNvPr id="338" name="テキスト ボックス 337"/>
        <xdr:cNvSpPr txBox="1"/>
      </xdr:nvSpPr>
      <xdr:spPr>
        <a:xfrm>
          <a:off x="5918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0" name="テキスト ボックス 339"/>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83820</xdr:rowOff>
    </xdr:from>
    <xdr:to xmlns:xdr="http://schemas.openxmlformats.org/drawingml/2006/spreadsheetDrawing">
      <xdr:col>54</xdr:col>
      <xdr:colOff>189865</xdr:colOff>
      <xdr:row>59</xdr:row>
      <xdr:rowOff>85090</xdr:rowOff>
    </xdr:to>
    <xdr:cxnSp macro="">
      <xdr:nvCxnSpPr>
        <xdr:cNvPr id="342" name="直線コネクタ 341"/>
        <xdr:cNvCxnSpPr/>
      </xdr:nvCxnSpPr>
      <xdr:spPr>
        <a:xfrm flipV="1">
          <a:off x="10475595" y="8656320"/>
          <a:ext cx="127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88900</xdr:rowOff>
    </xdr:from>
    <xdr:ext cx="534670" cy="258445"/>
    <xdr:sp macro="" textlink="">
      <xdr:nvSpPr>
        <xdr:cNvPr id="343" name="農林水産業費最小値テキスト"/>
        <xdr:cNvSpPr txBox="1"/>
      </xdr:nvSpPr>
      <xdr:spPr>
        <a:xfrm>
          <a:off x="10528300" y="10204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85090</xdr:rowOff>
    </xdr:from>
    <xdr:to xmlns:xdr="http://schemas.openxmlformats.org/drawingml/2006/spreadsheetDrawing">
      <xdr:col>55</xdr:col>
      <xdr:colOff>88900</xdr:colOff>
      <xdr:row>59</xdr:row>
      <xdr:rowOff>85090</xdr:rowOff>
    </xdr:to>
    <xdr:cxnSp macro="">
      <xdr:nvCxnSpPr>
        <xdr:cNvPr id="344" name="直線コネクタ 343"/>
        <xdr:cNvCxnSpPr/>
      </xdr:nvCxnSpPr>
      <xdr:spPr>
        <a:xfrm>
          <a:off x="10388600" y="1020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30480</xdr:rowOff>
    </xdr:from>
    <xdr:ext cx="690245" cy="258445"/>
    <xdr:sp macro="" textlink="">
      <xdr:nvSpPr>
        <xdr:cNvPr id="345" name="農林水産業費最大値テキスト"/>
        <xdr:cNvSpPr txBox="1"/>
      </xdr:nvSpPr>
      <xdr:spPr>
        <a:xfrm>
          <a:off x="10528300" y="843153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1,431,575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83820</xdr:rowOff>
    </xdr:from>
    <xdr:to xmlns:xdr="http://schemas.openxmlformats.org/drawingml/2006/spreadsheetDrawing">
      <xdr:col>55</xdr:col>
      <xdr:colOff>88900</xdr:colOff>
      <xdr:row>50</xdr:row>
      <xdr:rowOff>83820</xdr:rowOff>
    </xdr:to>
    <xdr:cxnSp macro="">
      <xdr:nvCxnSpPr>
        <xdr:cNvPr id="346" name="直線コネクタ 345"/>
        <xdr:cNvCxnSpPr/>
      </xdr:nvCxnSpPr>
      <xdr:spPr>
        <a:xfrm>
          <a:off x="10388600" y="865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102235</xdr:rowOff>
    </xdr:from>
    <xdr:to xmlns:xdr="http://schemas.openxmlformats.org/drawingml/2006/spreadsheetDrawing">
      <xdr:col>55</xdr:col>
      <xdr:colOff>0</xdr:colOff>
      <xdr:row>58</xdr:row>
      <xdr:rowOff>160655</xdr:rowOff>
    </xdr:to>
    <xdr:cxnSp macro="">
      <xdr:nvCxnSpPr>
        <xdr:cNvPr id="347" name="直線コネクタ 346"/>
        <xdr:cNvCxnSpPr/>
      </xdr:nvCxnSpPr>
      <xdr:spPr>
        <a:xfrm>
          <a:off x="9639300" y="10046335"/>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65405</xdr:rowOff>
    </xdr:from>
    <xdr:ext cx="598805" cy="258445"/>
    <xdr:sp macro="" textlink="">
      <xdr:nvSpPr>
        <xdr:cNvPr id="348" name="農林水産業費平均値テキスト"/>
        <xdr:cNvSpPr txBox="1"/>
      </xdr:nvSpPr>
      <xdr:spPr>
        <a:xfrm>
          <a:off x="10528300" y="98380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42545</xdr:rowOff>
    </xdr:from>
    <xdr:to xmlns:xdr="http://schemas.openxmlformats.org/drawingml/2006/spreadsheetDrawing">
      <xdr:col>55</xdr:col>
      <xdr:colOff>50800</xdr:colOff>
      <xdr:row>58</xdr:row>
      <xdr:rowOff>144145</xdr:rowOff>
    </xdr:to>
    <xdr:sp macro="" textlink="">
      <xdr:nvSpPr>
        <xdr:cNvPr id="349" name="フローチャート: 判断 348"/>
        <xdr:cNvSpPr/>
      </xdr:nvSpPr>
      <xdr:spPr>
        <a:xfrm>
          <a:off x="104267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102235</xdr:rowOff>
    </xdr:from>
    <xdr:to xmlns:xdr="http://schemas.openxmlformats.org/drawingml/2006/spreadsheetDrawing">
      <xdr:col>50</xdr:col>
      <xdr:colOff>114300</xdr:colOff>
      <xdr:row>58</xdr:row>
      <xdr:rowOff>155575</xdr:rowOff>
    </xdr:to>
    <xdr:cxnSp macro="">
      <xdr:nvCxnSpPr>
        <xdr:cNvPr id="350" name="直線コネクタ 349"/>
        <xdr:cNvCxnSpPr/>
      </xdr:nvCxnSpPr>
      <xdr:spPr>
        <a:xfrm flipV="1">
          <a:off x="8750300" y="1004633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33020</xdr:rowOff>
    </xdr:from>
    <xdr:to xmlns:xdr="http://schemas.openxmlformats.org/drawingml/2006/spreadsheetDrawing">
      <xdr:col>50</xdr:col>
      <xdr:colOff>165100</xdr:colOff>
      <xdr:row>58</xdr:row>
      <xdr:rowOff>134620</xdr:rowOff>
    </xdr:to>
    <xdr:sp macro="" textlink="">
      <xdr:nvSpPr>
        <xdr:cNvPr id="351" name="フローチャート: 判断 350"/>
        <xdr:cNvSpPr/>
      </xdr:nvSpPr>
      <xdr:spPr>
        <a:xfrm>
          <a:off x="9588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151130</xdr:rowOff>
    </xdr:from>
    <xdr:ext cx="598170" cy="259080"/>
    <xdr:sp macro="" textlink="">
      <xdr:nvSpPr>
        <xdr:cNvPr id="352" name="テキスト ボックス 351"/>
        <xdr:cNvSpPr txBox="1"/>
      </xdr:nvSpPr>
      <xdr:spPr>
        <a:xfrm>
          <a:off x="9339580" y="9752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123190</xdr:rowOff>
    </xdr:from>
    <xdr:to xmlns:xdr="http://schemas.openxmlformats.org/drawingml/2006/spreadsheetDrawing">
      <xdr:col>45</xdr:col>
      <xdr:colOff>177800</xdr:colOff>
      <xdr:row>58</xdr:row>
      <xdr:rowOff>155575</xdr:rowOff>
    </xdr:to>
    <xdr:cxnSp macro="">
      <xdr:nvCxnSpPr>
        <xdr:cNvPr id="353" name="直線コネクタ 352"/>
        <xdr:cNvCxnSpPr/>
      </xdr:nvCxnSpPr>
      <xdr:spPr>
        <a:xfrm>
          <a:off x="7861300" y="100672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34290</xdr:rowOff>
    </xdr:from>
    <xdr:to xmlns:xdr="http://schemas.openxmlformats.org/drawingml/2006/spreadsheetDrawing">
      <xdr:col>46</xdr:col>
      <xdr:colOff>38100</xdr:colOff>
      <xdr:row>58</xdr:row>
      <xdr:rowOff>135890</xdr:rowOff>
    </xdr:to>
    <xdr:sp macro="" textlink="">
      <xdr:nvSpPr>
        <xdr:cNvPr id="354" name="フローチャート: 判断 353"/>
        <xdr:cNvSpPr/>
      </xdr:nvSpPr>
      <xdr:spPr>
        <a:xfrm>
          <a:off x="8699500" y="997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152400</xdr:rowOff>
    </xdr:from>
    <xdr:ext cx="598170" cy="259080"/>
    <xdr:sp macro="" textlink="">
      <xdr:nvSpPr>
        <xdr:cNvPr id="355" name="テキスト ボックス 354"/>
        <xdr:cNvSpPr txBox="1"/>
      </xdr:nvSpPr>
      <xdr:spPr>
        <a:xfrm>
          <a:off x="8450580" y="97536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123190</xdr:rowOff>
    </xdr:from>
    <xdr:to xmlns:xdr="http://schemas.openxmlformats.org/drawingml/2006/spreadsheetDrawing">
      <xdr:col>41</xdr:col>
      <xdr:colOff>50800</xdr:colOff>
      <xdr:row>58</xdr:row>
      <xdr:rowOff>128270</xdr:rowOff>
    </xdr:to>
    <xdr:cxnSp macro="">
      <xdr:nvCxnSpPr>
        <xdr:cNvPr id="356" name="直線コネクタ 355"/>
        <xdr:cNvCxnSpPr/>
      </xdr:nvCxnSpPr>
      <xdr:spPr>
        <a:xfrm flipV="1">
          <a:off x="6972300" y="100672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49530</xdr:rowOff>
    </xdr:from>
    <xdr:to xmlns:xdr="http://schemas.openxmlformats.org/drawingml/2006/spreadsheetDrawing">
      <xdr:col>41</xdr:col>
      <xdr:colOff>101600</xdr:colOff>
      <xdr:row>58</xdr:row>
      <xdr:rowOff>151130</xdr:rowOff>
    </xdr:to>
    <xdr:sp macro="" textlink="">
      <xdr:nvSpPr>
        <xdr:cNvPr id="357" name="フローチャート: 判断 356"/>
        <xdr:cNvSpPr/>
      </xdr:nvSpPr>
      <xdr:spPr>
        <a:xfrm>
          <a:off x="78105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167640</xdr:rowOff>
    </xdr:from>
    <xdr:ext cx="598170" cy="258445"/>
    <xdr:sp macro="" textlink="">
      <xdr:nvSpPr>
        <xdr:cNvPr id="358" name="テキスト ボックス 357"/>
        <xdr:cNvSpPr txBox="1"/>
      </xdr:nvSpPr>
      <xdr:spPr>
        <a:xfrm>
          <a:off x="7561580" y="97688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33655</xdr:rowOff>
    </xdr:from>
    <xdr:to xmlns:xdr="http://schemas.openxmlformats.org/drawingml/2006/spreadsheetDrawing">
      <xdr:col>36</xdr:col>
      <xdr:colOff>165100</xdr:colOff>
      <xdr:row>58</xdr:row>
      <xdr:rowOff>135255</xdr:rowOff>
    </xdr:to>
    <xdr:sp macro="" textlink="">
      <xdr:nvSpPr>
        <xdr:cNvPr id="359" name="フローチャート: 判断 358"/>
        <xdr:cNvSpPr/>
      </xdr:nvSpPr>
      <xdr:spPr>
        <a:xfrm>
          <a:off x="692150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151765</xdr:rowOff>
    </xdr:from>
    <xdr:ext cx="598170" cy="259080"/>
    <xdr:sp macro="" textlink="">
      <xdr:nvSpPr>
        <xdr:cNvPr id="360" name="テキスト ボックス 359"/>
        <xdr:cNvSpPr txBox="1"/>
      </xdr:nvSpPr>
      <xdr:spPr>
        <a:xfrm>
          <a:off x="6672580" y="9752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109855</xdr:rowOff>
    </xdr:from>
    <xdr:to xmlns:xdr="http://schemas.openxmlformats.org/drawingml/2006/spreadsheetDrawing">
      <xdr:col>55</xdr:col>
      <xdr:colOff>50800</xdr:colOff>
      <xdr:row>59</xdr:row>
      <xdr:rowOff>40640</xdr:rowOff>
    </xdr:to>
    <xdr:sp macro="" textlink="">
      <xdr:nvSpPr>
        <xdr:cNvPr id="366" name="楕円 365"/>
        <xdr:cNvSpPr/>
      </xdr:nvSpPr>
      <xdr:spPr>
        <a:xfrm>
          <a:off x="10426700" y="10053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24765</xdr:rowOff>
    </xdr:from>
    <xdr:ext cx="598805" cy="259080"/>
    <xdr:sp macro="" textlink="">
      <xdr:nvSpPr>
        <xdr:cNvPr id="367" name="農林水産業費該当値テキスト"/>
        <xdr:cNvSpPr txBox="1"/>
      </xdr:nvSpPr>
      <xdr:spPr>
        <a:xfrm>
          <a:off x="10528300" y="9968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52070</xdr:rowOff>
    </xdr:from>
    <xdr:to xmlns:xdr="http://schemas.openxmlformats.org/drawingml/2006/spreadsheetDrawing">
      <xdr:col>50</xdr:col>
      <xdr:colOff>165100</xdr:colOff>
      <xdr:row>58</xdr:row>
      <xdr:rowOff>153035</xdr:rowOff>
    </xdr:to>
    <xdr:sp macro="" textlink="">
      <xdr:nvSpPr>
        <xdr:cNvPr id="368" name="楕円 367"/>
        <xdr:cNvSpPr/>
      </xdr:nvSpPr>
      <xdr:spPr>
        <a:xfrm>
          <a:off x="9588500" y="9996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144145</xdr:rowOff>
    </xdr:from>
    <xdr:ext cx="598170" cy="258445"/>
    <xdr:sp macro="" textlink="">
      <xdr:nvSpPr>
        <xdr:cNvPr id="369" name="テキスト ボックス 368"/>
        <xdr:cNvSpPr txBox="1"/>
      </xdr:nvSpPr>
      <xdr:spPr>
        <a:xfrm>
          <a:off x="9339580" y="100882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104775</xdr:rowOff>
    </xdr:from>
    <xdr:to xmlns:xdr="http://schemas.openxmlformats.org/drawingml/2006/spreadsheetDrawing">
      <xdr:col>46</xdr:col>
      <xdr:colOff>38100</xdr:colOff>
      <xdr:row>59</xdr:row>
      <xdr:rowOff>34925</xdr:rowOff>
    </xdr:to>
    <xdr:sp macro="" textlink="">
      <xdr:nvSpPr>
        <xdr:cNvPr id="370" name="楕円 369"/>
        <xdr:cNvSpPr/>
      </xdr:nvSpPr>
      <xdr:spPr>
        <a:xfrm>
          <a:off x="86995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59</xdr:row>
      <xdr:rowOff>26035</xdr:rowOff>
    </xdr:from>
    <xdr:ext cx="598170" cy="259080"/>
    <xdr:sp macro="" textlink="">
      <xdr:nvSpPr>
        <xdr:cNvPr id="371" name="テキスト ボックス 370"/>
        <xdr:cNvSpPr txBox="1"/>
      </xdr:nvSpPr>
      <xdr:spPr>
        <a:xfrm>
          <a:off x="8450580" y="101415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72390</xdr:rowOff>
    </xdr:from>
    <xdr:to xmlns:xdr="http://schemas.openxmlformats.org/drawingml/2006/spreadsheetDrawing">
      <xdr:col>41</xdr:col>
      <xdr:colOff>101600</xdr:colOff>
      <xdr:row>59</xdr:row>
      <xdr:rowOff>2540</xdr:rowOff>
    </xdr:to>
    <xdr:sp macro="" textlink="">
      <xdr:nvSpPr>
        <xdr:cNvPr id="372" name="楕円 371"/>
        <xdr:cNvSpPr/>
      </xdr:nvSpPr>
      <xdr:spPr>
        <a:xfrm>
          <a:off x="78105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165100</xdr:rowOff>
    </xdr:from>
    <xdr:ext cx="598170" cy="259080"/>
    <xdr:sp macro="" textlink="">
      <xdr:nvSpPr>
        <xdr:cNvPr id="373" name="テキスト ボックス 372"/>
        <xdr:cNvSpPr txBox="1"/>
      </xdr:nvSpPr>
      <xdr:spPr>
        <a:xfrm>
          <a:off x="7561580" y="10109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77470</xdr:rowOff>
    </xdr:from>
    <xdr:to xmlns:xdr="http://schemas.openxmlformats.org/drawingml/2006/spreadsheetDrawing">
      <xdr:col>36</xdr:col>
      <xdr:colOff>165100</xdr:colOff>
      <xdr:row>59</xdr:row>
      <xdr:rowOff>7620</xdr:rowOff>
    </xdr:to>
    <xdr:sp macro="" textlink="">
      <xdr:nvSpPr>
        <xdr:cNvPr id="374" name="楕円 373"/>
        <xdr:cNvSpPr/>
      </xdr:nvSpPr>
      <xdr:spPr>
        <a:xfrm>
          <a:off x="6921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170180</xdr:rowOff>
    </xdr:from>
    <xdr:ext cx="598170" cy="259080"/>
    <xdr:sp macro="" textlink="">
      <xdr:nvSpPr>
        <xdr:cNvPr id="375" name="テキスト ボックス 374"/>
        <xdr:cNvSpPr txBox="1"/>
      </xdr:nvSpPr>
      <xdr:spPr>
        <a:xfrm>
          <a:off x="6672580" y="10114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7" name="テキスト ボックス 386"/>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89" name="テキスト ボックス 388"/>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91" name="テキスト ボックス 390"/>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3" name="テキスト ボックス 392"/>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73025</xdr:rowOff>
    </xdr:from>
    <xdr:to xmlns:xdr="http://schemas.openxmlformats.org/drawingml/2006/spreadsheetDrawing">
      <xdr:col>54</xdr:col>
      <xdr:colOff>189865</xdr:colOff>
      <xdr:row>78</xdr:row>
      <xdr:rowOff>137795</xdr:rowOff>
    </xdr:to>
    <xdr:cxnSp macro="">
      <xdr:nvCxnSpPr>
        <xdr:cNvPr id="397" name="直線コネクタ 396"/>
        <xdr:cNvCxnSpPr/>
      </xdr:nvCxnSpPr>
      <xdr:spPr>
        <a:xfrm flipV="1">
          <a:off x="10475595" y="12074525"/>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141605</xdr:rowOff>
    </xdr:from>
    <xdr:ext cx="378460" cy="259080"/>
    <xdr:sp macro="" textlink="">
      <xdr:nvSpPr>
        <xdr:cNvPr id="398" name="商工費最小値テキスト"/>
        <xdr:cNvSpPr txBox="1"/>
      </xdr:nvSpPr>
      <xdr:spPr>
        <a:xfrm>
          <a:off x="10528300" y="13514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137795</xdr:rowOff>
    </xdr:from>
    <xdr:to xmlns:xdr="http://schemas.openxmlformats.org/drawingml/2006/spreadsheetDrawing">
      <xdr:col>55</xdr:col>
      <xdr:colOff>88900</xdr:colOff>
      <xdr:row>78</xdr:row>
      <xdr:rowOff>137795</xdr:rowOff>
    </xdr:to>
    <xdr:cxnSp macro="">
      <xdr:nvCxnSpPr>
        <xdr:cNvPr id="399" name="直線コネクタ 398"/>
        <xdr:cNvCxnSpPr/>
      </xdr:nvCxnSpPr>
      <xdr:spPr>
        <a:xfrm>
          <a:off x="10388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19685</xdr:rowOff>
    </xdr:from>
    <xdr:ext cx="598805" cy="258445"/>
    <xdr:sp macro="" textlink="">
      <xdr:nvSpPr>
        <xdr:cNvPr id="400" name="商工費最大値テキスト"/>
        <xdr:cNvSpPr txBox="1"/>
      </xdr:nvSpPr>
      <xdr:spPr>
        <a:xfrm>
          <a:off x="10528300" y="11849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629,294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73025</xdr:rowOff>
    </xdr:from>
    <xdr:to xmlns:xdr="http://schemas.openxmlformats.org/drawingml/2006/spreadsheetDrawing">
      <xdr:col>55</xdr:col>
      <xdr:colOff>88900</xdr:colOff>
      <xdr:row>70</xdr:row>
      <xdr:rowOff>73025</xdr:rowOff>
    </xdr:to>
    <xdr:cxnSp macro="">
      <xdr:nvCxnSpPr>
        <xdr:cNvPr id="401" name="直線コネクタ 400"/>
        <xdr:cNvCxnSpPr/>
      </xdr:nvCxnSpPr>
      <xdr:spPr>
        <a:xfrm>
          <a:off x="10388600" y="1207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7620</xdr:rowOff>
    </xdr:from>
    <xdr:to xmlns:xdr="http://schemas.openxmlformats.org/drawingml/2006/spreadsheetDrawing">
      <xdr:col>55</xdr:col>
      <xdr:colOff>0</xdr:colOff>
      <xdr:row>78</xdr:row>
      <xdr:rowOff>123825</xdr:rowOff>
    </xdr:to>
    <xdr:cxnSp macro="">
      <xdr:nvCxnSpPr>
        <xdr:cNvPr id="402" name="直線コネクタ 401"/>
        <xdr:cNvCxnSpPr/>
      </xdr:nvCxnSpPr>
      <xdr:spPr>
        <a:xfrm>
          <a:off x="9639300" y="13380720"/>
          <a:ext cx="8382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168910</xdr:rowOff>
    </xdr:from>
    <xdr:ext cx="534670" cy="258445"/>
    <xdr:sp macro="" textlink="">
      <xdr:nvSpPr>
        <xdr:cNvPr id="403" name="商工費平均値テキスト"/>
        <xdr:cNvSpPr txBox="1"/>
      </xdr:nvSpPr>
      <xdr:spPr>
        <a:xfrm>
          <a:off x="10528300" y="131991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146050</xdr:rowOff>
    </xdr:from>
    <xdr:to xmlns:xdr="http://schemas.openxmlformats.org/drawingml/2006/spreadsheetDrawing">
      <xdr:col>55</xdr:col>
      <xdr:colOff>50800</xdr:colOff>
      <xdr:row>78</xdr:row>
      <xdr:rowOff>76200</xdr:rowOff>
    </xdr:to>
    <xdr:sp macro="" textlink="">
      <xdr:nvSpPr>
        <xdr:cNvPr id="404" name="フローチャート: 判断 403"/>
        <xdr:cNvSpPr/>
      </xdr:nvSpPr>
      <xdr:spPr>
        <a:xfrm>
          <a:off x="10426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7620</xdr:rowOff>
    </xdr:from>
    <xdr:to xmlns:xdr="http://schemas.openxmlformats.org/drawingml/2006/spreadsheetDrawing">
      <xdr:col>50</xdr:col>
      <xdr:colOff>114300</xdr:colOff>
      <xdr:row>78</xdr:row>
      <xdr:rowOff>123825</xdr:rowOff>
    </xdr:to>
    <xdr:cxnSp macro="">
      <xdr:nvCxnSpPr>
        <xdr:cNvPr id="405" name="直線コネクタ 404"/>
        <xdr:cNvCxnSpPr/>
      </xdr:nvCxnSpPr>
      <xdr:spPr>
        <a:xfrm flipV="1">
          <a:off x="8750300" y="1338072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153035</xdr:rowOff>
    </xdr:from>
    <xdr:to xmlns:xdr="http://schemas.openxmlformats.org/drawingml/2006/spreadsheetDrawing">
      <xdr:col>50</xdr:col>
      <xdr:colOff>165100</xdr:colOff>
      <xdr:row>78</xdr:row>
      <xdr:rowOff>83185</xdr:rowOff>
    </xdr:to>
    <xdr:sp macro="" textlink="">
      <xdr:nvSpPr>
        <xdr:cNvPr id="406" name="フローチャート: 判断 405"/>
        <xdr:cNvSpPr/>
      </xdr:nvSpPr>
      <xdr:spPr>
        <a:xfrm>
          <a:off x="9588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74930</xdr:rowOff>
    </xdr:from>
    <xdr:ext cx="534035" cy="258445"/>
    <xdr:sp macro="" textlink="">
      <xdr:nvSpPr>
        <xdr:cNvPr id="407" name="テキスト ボックス 406"/>
        <xdr:cNvSpPr txBox="1"/>
      </xdr:nvSpPr>
      <xdr:spPr>
        <a:xfrm>
          <a:off x="9371965" y="13448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122555</xdr:rowOff>
    </xdr:from>
    <xdr:to xmlns:xdr="http://schemas.openxmlformats.org/drawingml/2006/spreadsheetDrawing">
      <xdr:col>45</xdr:col>
      <xdr:colOff>177800</xdr:colOff>
      <xdr:row>78</xdr:row>
      <xdr:rowOff>123825</xdr:rowOff>
    </xdr:to>
    <xdr:cxnSp macro="">
      <xdr:nvCxnSpPr>
        <xdr:cNvPr id="408" name="直線コネクタ 407"/>
        <xdr:cNvCxnSpPr/>
      </xdr:nvCxnSpPr>
      <xdr:spPr>
        <a:xfrm>
          <a:off x="7861300" y="134956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156210</xdr:rowOff>
    </xdr:from>
    <xdr:to xmlns:xdr="http://schemas.openxmlformats.org/drawingml/2006/spreadsheetDrawing">
      <xdr:col>46</xdr:col>
      <xdr:colOff>38100</xdr:colOff>
      <xdr:row>78</xdr:row>
      <xdr:rowOff>86360</xdr:rowOff>
    </xdr:to>
    <xdr:sp macro="" textlink="">
      <xdr:nvSpPr>
        <xdr:cNvPr id="409" name="フローチャート: 判断 408"/>
        <xdr:cNvSpPr/>
      </xdr:nvSpPr>
      <xdr:spPr>
        <a:xfrm>
          <a:off x="869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102870</xdr:rowOff>
    </xdr:from>
    <xdr:ext cx="534035" cy="259080"/>
    <xdr:sp macro="" textlink="">
      <xdr:nvSpPr>
        <xdr:cNvPr id="410" name="テキスト ボックス 409"/>
        <xdr:cNvSpPr txBox="1"/>
      </xdr:nvSpPr>
      <xdr:spPr>
        <a:xfrm>
          <a:off x="8482965" y="13133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122555</xdr:rowOff>
    </xdr:from>
    <xdr:to xmlns:xdr="http://schemas.openxmlformats.org/drawingml/2006/spreadsheetDrawing">
      <xdr:col>41</xdr:col>
      <xdr:colOff>50800</xdr:colOff>
      <xdr:row>78</xdr:row>
      <xdr:rowOff>130175</xdr:rowOff>
    </xdr:to>
    <xdr:cxnSp macro="">
      <xdr:nvCxnSpPr>
        <xdr:cNvPr id="411" name="直線コネクタ 410"/>
        <xdr:cNvCxnSpPr/>
      </xdr:nvCxnSpPr>
      <xdr:spPr>
        <a:xfrm flipV="1">
          <a:off x="6972300" y="134956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150495</xdr:rowOff>
    </xdr:from>
    <xdr:to xmlns:xdr="http://schemas.openxmlformats.org/drawingml/2006/spreadsheetDrawing">
      <xdr:col>41</xdr:col>
      <xdr:colOff>101600</xdr:colOff>
      <xdr:row>78</xdr:row>
      <xdr:rowOff>80645</xdr:rowOff>
    </xdr:to>
    <xdr:sp macro="" textlink="">
      <xdr:nvSpPr>
        <xdr:cNvPr id="412" name="フローチャート: 判断 411"/>
        <xdr:cNvSpPr/>
      </xdr:nvSpPr>
      <xdr:spPr>
        <a:xfrm>
          <a:off x="7810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97790</xdr:rowOff>
    </xdr:from>
    <xdr:ext cx="534035" cy="258445"/>
    <xdr:sp macro="" textlink="">
      <xdr:nvSpPr>
        <xdr:cNvPr id="413" name="テキスト ボックス 412"/>
        <xdr:cNvSpPr txBox="1"/>
      </xdr:nvSpPr>
      <xdr:spPr>
        <a:xfrm>
          <a:off x="7593965" y="1312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151130</xdr:rowOff>
    </xdr:from>
    <xdr:to xmlns:xdr="http://schemas.openxmlformats.org/drawingml/2006/spreadsheetDrawing">
      <xdr:col>36</xdr:col>
      <xdr:colOff>165100</xdr:colOff>
      <xdr:row>78</xdr:row>
      <xdr:rowOff>81280</xdr:rowOff>
    </xdr:to>
    <xdr:sp macro="" textlink="">
      <xdr:nvSpPr>
        <xdr:cNvPr id="414" name="フローチャート: 判断 413"/>
        <xdr:cNvSpPr/>
      </xdr:nvSpPr>
      <xdr:spPr>
        <a:xfrm>
          <a:off x="6921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97790</xdr:rowOff>
    </xdr:from>
    <xdr:ext cx="534035" cy="258445"/>
    <xdr:sp macro="" textlink="">
      <xdr:nvSpPr>
        <xdr:cNvPr id="415" name="テキスト ボックス 414"/>
        <xdr:cNvSpPr txBox="1"/>
      </xdr:nvSpPr>
      <xdr:spPr>
        <a:xfrm>
          <a:off x="6704965" y="1312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73025</xdr:rowOff>
    </xdr:from>
    <xdr:to xmlns:xdr="http://schemas.openxmlformats.org/drawingml/2006/spreadsheetDrawing">
      <xdr:col>55</xdr:col>
      <xdr:colOff>50800</xdr:colOff>
      <xdr:row>79</xdr:row>
      <xdr:rowOff>3175</xdr:rowOff>
    </xdr:to>
    <xdr:sp macro="" textlink="">
      <xdr:nvSpPr>
        <xdr:cNvPr id="421" name="楕円 420"/>
        <xdr:cNvSpPr/>
      </xdr:nvSpPr>
      <xdr:spPr>
        <a:xfrm>
          <a:off x="104267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159385</xdr:rowOff>
    </xdr:from>
    <xdr:ext cx="469900" cy="258445"/>
    <xdr:sp macro="" textlink="">
      <xdr:nvSpPr>
        <xdr:cNvPr id="422" name="商工費該当値テキスト"/>
        <xdr:cNvSpPr txBox="1"/>
      </xdr:nvSpPr>
      <xdr:spPr>
        <a:xfrm>
          <a:off x="10528300" y="13361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128270</xdr:rowOff>
    </xdr:from>
    <xdr:to xmlns:xdr="http://schemas.openxmlformats.org/drawingml/2006/spreadsheetDrawing">
      <xdr:col>50</xdr:col>
      <xdr:colOff>165100</xdr:colOff>
      <xdr:row>78</xdr:row>
      <xdr:rowOff>58420</xdr:rowOff>
    </xdr:to>
    <xdr:sp macro="" textlink="">
      <xdr:nvSpPr>
        <xdr:cNvPr id="423" name="楕円 422"/>
        <xdr:cNvSpPr/>
      </xdr:nvSpPr>
      <xdr:spPr>
        <a:xfrm>
          <a:off x="9588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74930</xdr:rowOff>
    </xdr:from>
    <xdr:ext cx="534035" cy="258445"/>
    <xdr:sp macro="" textlink="">
      <xdr:nvSpPr>
        <xdr:cNvPr id="424" name="テキスト ボックス 423"/>
        <xdr:cNvSpPr txBox="1"/>
      </xdr:nvSpPr>
      <xdr:spPr>
        <a:xfrm>
          <a:off x="9371965" y="13105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73025</xdr:rowOff>
    </xdr:from>
    <xdr:to xmlns:xdr="http://schemas.openxmlformats.org/drawingml/2006/spreadsheetDrawing">
      <xdr:col>46</xdr:col>
      <xdr:colOff>38100</xdr:colOff>
      <xdr:row>79</xdr:row>
      <xdr:rowOff>3175</xdr:rowOff>
    </xdr:to>
    <xdr:sp macro="" textlink="">
      <xdr:nvSpPr>
        <xdr:cNvPr id="425" name="楕円 424"/>
        <xdr:cNvSpPr/>
      </xdr:nvSpPr>
      <xdr:spPr>
        <a:xfrm>
          <a:off x="8699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166370</xdr:rowOff>
    </xdr:from>
    <xdr:ext cx="469265" cy="258445"/>
    <xdr:sp macro="" textlink="">
      <xdr:nvSpPr>
        <xdr:cNvPr id="426" name="テキスト ボックス 425"/>
        <xdr:cNvSpPr txBox="1"/>
      </xdr:nvSpPr>
      <xdr:spPr>
        <a:xfrm>
          <a:off x="8515350" y="13539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71755</xdr:rowOff>
    </xdr:from>
    <xdr:to xmlns:xdr="http://schemas.openxmlformats.org/drawingml/2006/spreadsheetDrawing">
      <xdr:col>41</xdr:col>
      <xdr:colOff>101600</xdr:colOff>
      <xdr:row>79</xdr:row>
      <xdr:rowOff>1905</xdr:rowOff>
    </xdr:to>
    <xdr:sp macro="" textlink="">
      <xdr:nvSpPr>
        <xdr:cNvPr id="427" name="楕円 426"/>
        <xdr:cNvSpPr/>
      </xdr:nvSpPr>
      <xdr:spPr>
        <a:xfrm>
          <a:off x="7810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164465</xdr:rowOff>
    </xdr:from>
    <xdr:ext cx="469265" cy="259080"/>
    <xdr:sp macro="" textlink="">
      <xdr:nvSpPr>
        <xdr:cNvPr id="428" name="テキスト ボックス 427"/>
        <xdr:cNvSpPr txBox="1"/>
      </xdr:nvSpPr>
      <xdr:spPr>
        <a:xfrm>
          <a:off x="7626350" y="13537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79375</xdr:rowOff>
    </xdr:from>
    <xdr:to xmlns:xdr="http://schemas.openxmlformats.org/drawingml/2006/spreadsheetDrawing">
      <xdr:col>36</xdr:col>
      <xdr:colOff>165100</xdr:colOff>
      <xdr:row>79</xdr:row>
      <xdr:rowOff>9525</xdr:rowOff>
    </xdr:to>
    <xdr:sp macro="" textlink="">
      <xdr:nvSpPr>
        <xdr:cNvPr id="429" name="楕円 428"/>
        <xdr:cNvSpPr/>
      </xdr:nvSpPr>
      <xdr:spPr>
        <a:xfrm>
          <a:off x="6921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635</xdr:rowOff>
    </xdr:from>
    <xdr:ext cx="469265" cy="259080"/>
    <xdr:sp macro="" textlink="">
      <xdr:nvSpPr>
        <xdr:cNvPr id="430" name="テキスト ボックス 429"/>
        <xdr:cNvSpPr txBox="1"/>
      </xdr:nvSpPr>
      <xdr:spPr>
        <a:xfrm>
          <a:off x="6737350" y="13545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1" name="直線コネクタ 440"/>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8285" cy="258445"/>
    <xdr:sp macro="" textlink="">
      <xdr:nvSpPr>
        <xdr:cNvPr id="442" name="テキスト ボックス 441"/>
        <xdr:cNvSpPr txBox="1"/>
      </xdr:nvSpPr>
      <xdr:spPr>
        <a:xfrm>
          <a:off x="6355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93</xdr:row>
      <xdr:rowOff>168910</xdr:rowOff>
    </xdr:from>
    <xdr:ext cx="685165" cy="258445"/>
    <xdr:sp macro="" textlink="">
      <xdr:nvSpPr>
        <xdr:cNvPr id="444" name="テキスト ボックス 443"/>
        <xdr:cNvSpPr txBox="1"/>
      </xdr:nvSpPr>
      <xdr:spPr>
        <a:xfrm>
          <a:off x="5918200" y="1611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5" name="直線コネクタ 444"/>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90</xdr:row>
      <xdr:rowOff>111760</xdr:rowOff>
    </xdr:from>
    <xdr:ext cx="685165" cy="258445"/>
    <xdr:sp macro="" textlink="">
      <xdr:nvSpPr>
        <xdr:cNvPr id="446" name="テキスト ボックス 445"/>
        <xdr:cNvSpPr txBox="1"/>
      </xdr:nvSpPr>
      <xdr:spPr>
        <a:xfrm>
          <a:off x="5918200" y="15542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48" name="テキスト ボックス 447"/>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47625</xdr:rowOff>
    </xdr:from>
    <xdr:to xmlns:xdr="http://schemas.openxmlformats.org/drawingml/2006/spreadsheetDrawing">
      <xdr:col>54</xdr:col>
      <xdr:colOff>189865</xdr:colOff>
      <xdr:row>98</xdr:row>
      <xdr:rowOff>6350</xdr:rowOff>
    </xdr:to>
    <xdr:cxnSp macro="">
      <xdr:nvCxnSpPr>
        <xdr:cNvPr id="450" name="直線コネクタ 449"/>
        <xdr:cNvCxnSpPr/>
      </xdr:nvCxnSpPr>
      <xdr:spPr>
        <a:xfrm flipV="1">
          <a:off x="10475595" y="1564957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9525</xdr:rowOff>
    </xdr:from>
    <xdr:ext cx="534670" cy="258445"/>
    <xdr:sp macro="" textlink="">
      <xdr:nvSpPr>
        <xdr:cNvPr id="451" name="土木費最小値テキスト"/>
        <xdr:cNvSpPr txBox="1"/>
      </xdr:nvSpPr>
      <xdr:spPr>
        <a:xfrm>
          <a:off x="10528300" y="16811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6350</xdr:rowOff>
    </xdr:from>
    <xdr:to xmlns:xdr="http://schemas.openxmlformats.org/drawingml/2006/spreadsheetDrawing">
      <xdr:col>55</xdr:col>
      <xdr:colOff>88900</xdr:colOff>
      <xdr:row>98</xdr:row>
      <xdr:rowOff>6350</xdr:rowOff>
    </xdr:to>
    <xdr:cxnSp macro="">
      <xdr:nvCxnSpPr>
        <xdr:cNvPr id="452" name="直線コネクタ 451"/>
        <xdr:cNvCxnSpPr/>
      </xdr:nvCxnSpPr>
      <xdr:spPr>
        <a:xfrm>
          <a:off x="10388600" y="1680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166370</xdr:rowOff>
    </xdr:from>
    <xdr:ext cx="690245" cy="258445"/>
    <xdr:sp macro="" textlink="">
      <xdr:nvSpPr>
        <xdr:cNvPr id="453" name="土木費最大値テキスト"/>
        <xdr:cNvSpPr txBox="1"/>
      </xdr:nvSpPr>
      <xdr:spPr>
        <a:xfrm>
          <a:off x="10528300" y="154254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2,060,808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47625</xdr:rowOff>
    </xdr:from>
    <xdr:to xmlns:xdr="http://schemas.openxmlformats.org/drawingml/2006/spreadsheetDrawing">
      <xdr:col>55</xdr:col>
      <xdr:colOff>88900</xdr:colOff>
      <xdr:row>91</xdr:row>
      <xdr:rowOff>47625</xdr:rowOff>
    </xdr:to>
    <xdr:cxnSp macro="">
      <xdr:nvCxnSpPr>
        <xdr:cNvPr id="454" name="直線コネクタ 453"/>
        <xdr:cNvCxnSpPr/>
      </xdr:nvCxnSpPr>
      <xdr:spPr>
        <a:xfrm>
          <a:off x="10388600" y="1564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161925</xdr:rowOff>
    </xdr:from>
    <xdr:to xmlns:xdr="http://schemas.openxmlformats.org/drawingml/2006/spreadsheetDrawing">
      <xdr:col>55</xdr:col>
      <xdr:colOff>0</xdr:colOff>
      <xdr:row>97</xdr:row>
      <xdr:rowOff>166370</xdr:rowOff>
    </xdr:to>
    <xdr:cxnSp macro="">
      <xdr:nvCxnSpPr>
        <xdr:cNvPr id="455" name="直線コネクタ 454"/>
        <xdr:cNvCxnSpPr/>
      </xdr:nvCxnSpPr>
      <xdr:spPr>
        <a:xfrm flipV="1">
          <a:off x="9639300" y="1679257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86360</xdr:rowOff>
    </xdr:from>
    <xdr:ext cx="598805" cy="258445"/>
    <xdr:sp macro="" textlink="">
      <xdr:nvSpPr>
        <xdr:cNvPr id="456" name="土木費平均値テキスト"/>
        <xdr:cNvSpPr txBox="1"/>
      </xdr:nvSpPr>
      <xdr:spPr>
        <a:xfrm>
          <a:off x="10528300" y="165455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63500</xdr:rowOff>
    </xdr:from>
    <xdr:to xmlns:xdr="http://schemas.openxmlformats.org/drawingml/2006/spreadsheetDrawing">
      <xdr:col>55</xdr:col>
      <xdr:colOff>50800</xdr:colOff>
      <xdr:row>97</xdr:row>
      <xdr:rowOff>165100</xdr:rowOff>
    </xdr:to>
    <xdr:sp macro="" textlink="">
      <xdr:nvSpPr>
        <xdr:cNvPr id="457" name="フローチャート: 判断 456"/>
        <xdr:cNvSpPr/>
      </xdr:nvSpPr>
      <xdr:spPr>
        <a:xfrm>
          <a:off x="104267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166370</xdr:rowOff>
    </xdr:from>
    <xdr:to xmlns:xdr="http://schemas.openxmlformats.org/drawingml/2006/spreadsheetDrawing">
      <xdr:col>50</xdr:col>
      <xdr:colOff>114300</xdr:colOff>
      <xdr:row>97</xdr:row>
      <xdr:rowOff>166370</xdr:rowOff>
    </xdr:to>
    <xdr:cxnSp macro="">
      <xdr:nvCxnSpPr>
        <xdr:cNvPr id="458" name="直線コネクタ 457"/>
        <xdr:cNvCxnSpPr/>
      </xdr:nvCxnSpPr>
      <xdr:spPr>
        <a:xfrm>
          <a:off x="8750300" y="167970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59690</xdr:rowOff>
    </xdr:from>
    <xdr:to xmlns:xdr="http://schemas.openxmlformats.org/drawingml/2006/spreadsheetDrawing">
      <xdr:col>50</xdr:col>
      <xdr:colOff>165100</xdr:colOff>
      <xdr:row>97</xdr:row>
      <xdr:rowOff>161290</xdr:rowOff>
    </xdr:to>
    <xdr:sp macro="" textlink="">
      <xdr:nvSpPr>
        <xdr:cNvPr id="459" name="フローチャート: 判断 458"/>
        <xdr:cNvSpPr/>
      </xdr:nvSpPr>
      <xdr:spPr>
        <a:xfrm>
          <a:off x="9588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6350</xdr:rowOff>
    </xdr:from>
    <xdr:ext cx="598170" cy="258445"/>
    <xdr:sp macro="" textlink="">
      <xdr:nvSpPr>
        <xdr:cNvPr id="460" name="テキスト ボックス 459"/>
        <xdr:cNvSpPr txBox="1"/>
      </xdr:nvSpPr>
      <xdr:spPr>
        <a:xfrm>
          <a:off x="9339580" y="16465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164465</xdr:rowOff>
    </xdr:from>
    <xdr:to xmlns:xdr="http://schemas.openxmlformats.org/drawingml/2006/spreadsheetDrawing">
      <xdr:col>45</xdr:col>
      <xdr:colOff>177800</xdr:colOff>
      <xdr:row>97</xdr:row>
      <xdr:rowOff>166370</xdr:rowOff>
    </xdr:to>
    <xdr:cxnSp macro="">
      <xdr:nvCxnSpPr>
        <xdr:cNvPr id="461" name="直線コネクタ 460"/>
        <xdr:cNvCxnSpPr/>
      </xdr:nvCxnSpPr>
      <xdr:spPr>
        <a:xfrm>
          <a:off x="7861300" y="167951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60960</xdr:rowOff>
    </xdr:from>
    <xdr:to xmlns:xdr="http://schemas.openxmlformats.org/drawingml/2006/spreadsheetDrawing">
      <xdr:col>46</xdr:col>
      <xdr:colOff>38100</xdr:colOff>
      <xdr:row>97</xdr:row>
      <xdr:rowOff>162560</xdr:rowOff>
    </xdr:to>
    <xdr:sp macro="" textlink="">
      <xdr:nvSpPr>
        <xdr:cNvPr id="462" name="フローチャート: 判断 461"/>
        <xdr:cNvSpPr/>
      </xdr:nvSpPr>
      <xdr:spPr>
        <a:xfrm>
          <a:off x="86995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7620</xdr:rowOff>
    </xdr:from>
    <xdr:ext cx="598170" cy="258445"/>
    <xdr:sp macro="" textlink="">
      <xdr:nvSpPr>
        <xdr:cNvPr id="463" name="テキスト ボックス 462"/>
        <xdr:cNvSpPr txBox="1"/>
      </xdr:nvSpPr>
      <xdr:spPr>
        <a:xfrm>
          <a:off x="8450580" y="16466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158750</xdr:rowOff>
    </xdr:from>
    <xdr:to xmlns:xdr="http://schemas.openxmlformats.org/drawingml/2006/spreadsheetDrawing">
      <xdr:col>41</xdr:col>
      <xdr:colOff>50800</xdr:colOff>
      <xdr:row>97</xdr:row>
      <xdr:rowOff>164465</xdr:rowOff>
    </xdr:to>
    <xdr:cxnSp macro="">
      <xdr:nvCxnSpPr>
        <xdr:cNvPr id="464" name="直線コネクタ 463"/>
        <xdr:cNvCxnSpPr/>
      </xdr:nvCxnSpPr>
      <xdr:spPr>
        <a:xfrm>
          <a:off x="6972300" y="167894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69215</xdr:rowOff>
    </xdr:from>
    <xdr:to xmlns:xdr="http://schemas.openxmlformats.org/drawingml/2006/spreadsheetDrawing">
      <xdr:col>41</xdr:col>
      <xdr:colOff>101600</xdr:colOff>
      <xdr:row>97</xdr:row>
      <xdr:rowOff>170815</xdr:rowOff>
    </xdr:to>
    <xdr:sp macro="" textlink="">
      <xdr:nvSpPr>
        <xdr:cNvPr id="465" name="フローチャート: 判断 464"/>
        <xdr:cNvSpPr/>
      </xdr:nvSpPr>
      <xdr:spPr>
        <a:xfrm>
          <a:off x="7810500" y="1669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15875</xdr:rowOff>
    </xdr:from>
    <xdr:ext cx="598170" cy="259080"/>
    <xdr:sp macro="" textlink="">
      <xdr:nvSpPr>
        <xdr:cNvPr id="466" name="テキスト ボックス 465"/>
        <xdr:cNvSpPr txBox="1"/>
      </xdr:nvSpPr>
      <xdr:spPr>
        <a:xfrm>
          <a:off x="7561580" y="164750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53975</xdr:rowOff>
    </xdr:from>
    <xdr:to xmlns:xdr="http://schemas.openxmlformats.org/drawingml/2006/spreadsheetDrawing">
      <xdr:col>36</xdr:col>
      <xdr:colOff>165100</xdr:colOff>
      <xdr:row>97</xdr:row>
      <xdr:rowOff>155575</xdr:rowOff>
    </xdr:to>
    <xdr:sp macro="" textlink="">
      <xdr:nvSpPr>
        <xdr:cNvPr id="467" name="フローチャート: 判断 466"/>
        <xdr:cNvSpPr/>
      </xdr:nvSpPr>
      <xdr:spPr>
        <a:xfrm>
          <a:off x="6921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635</xdr:rowOff>
    </xdr:from>
    <xdr:ext cx="598170" cy="259080"/>
    <xdr:sp macro="" textlink="">
      <xdr:nvSpPr>
        <xdr:cNvPr id="468" name="テキスト ボックス 467"/>
        <xdr:cNvSpPr txBox="1"/>
      </xdr:nvSpPr>
      <xdr:spPr>
        <a:xfrm>
          <a:off x="6672580" y="16459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111125</xdr:rowOff>
    </xdr:from>
    <xdr:to xmlns:xdr="http://schemas.openxmlformats.org/drawingml/2006/spreadsheetDrawing">
      <xdr:col>55</xdr:col>
      <xdr:colOff>50800</xdr:colOff>
      <xdr:row>98</xdr:row>
      <xdr:rowOff>41275</xdr:rowOff>
    </xdr:to>
    <xdr:sp macro="" textlink="">
      <xdr:nvSpPr>
        <xdr:cNvPr id="474" name="楕円 473"/>
        <xdr:cNvSpPr/>
      </xdr:nvSpPr>
      <xdr:spPr>
        <a:xfrm>
          <a:off x="10426700" y="167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41910</xdr:rowOff>
    </xdr:from>
    <xdr:ext cx="534670" cy="258445"/>
    <xdr:sp macro="" textlink="">
      <xdr:nvSpPr>
        <xdr:cNvPr id="475" name="土木費該当値テキスト"/>
        <xdr:cNvSpPr txBox="1"/>
      </xdr:nvSpPr>
      <xdr:spPr>
        <a:xfrm>
          <a:off x="10528300" y="16672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114935</xdr:rowOff>
    </xdr:from>
    <xdr:to xmlns:xdr="http://schemas.openxmlformats.org/drawingml/2006/spreadsheetDrawing">
      <xdr:col>50</xdr:col>
      <xdr:colOff>165100</xdr:colOff>
      <xdr:row>98</xdr:row>
      <xdr:rowOff>45085</xdr:rowOff>
    </xdr:to>
    <xdr:sp macro="" textlink="">
      <xdr:nvSpPr>
        <xdr:cNvPr id="476" name="楕円 475"/>
        <xdr:cNvSpPr/>
      </xdr:nvSpPr>
      <xdr:spPr>
        <a:xfrm>
          <a:off x="9588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36195</xdr:rowOff>
    </xdr:from>
    <xdr:ext cx="534035" cy="259080"/>
    <xdr:sp macro="" textlink="">
      <xdr:nvSpPr>
        <xdr:cNvPr id="477" name="テキスト ボックス 476"/>
        <xdr:cNvSpPr txBox="1"/>
      </xdr:nvSpPr>
      <xdr:spPr>
        <a:xfrm>
          <a:off x="9371965" y="16838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114935</xdr:rowOff>
    </xdr:from>
    <xdr:to xmlns:xdr="http://schemas.openxmlformats.org/drawingml/2006/spreadsheetDrawing">
      <xdr:col>46</xdr:col>
      <xdr:colOff>38100</xdr:colOff>
      <xdr:row>98</xdr:row>
      <xdr:rowOff>45085</xdr:rowOff>
    </xdr:to>
    <xdr:sp macro="" textlink="">
      <xdr:nvSpPr>
        <xdr:cNvPr id="478" name="楕円 477"/>
        <xdr:cNvSpPr/>
      </xdr:nvSpPr>
      <xdr:spPr>
        <a:xfrm>
          <a:off x="8699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36195</xdr:rowOff>
    </xdr:from>
    <xdr:ext cx="534035" cy="259080"/>
    <xdr:sp macro="" textlink="">
      <xdr:nvSpPr>
        <xdr:cNvPr id="479" name="テキスト ボックス 478"/>
        <xdr:cNvSpPr txBox="1"/>
      </xdr:nvSpPr>
      <xdr:spPr>
        <a:xfrm>
          <a:off x="8482965" y="16838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113665</xdr:rowOff>
    </xdr:from>
    <xdr:to xmlns:xdr="http://schemas.openxmlformats.org/drawingml/2006/spreadsheetDrawing">
      <xdr:col>41</xdr:col>
      <xdr:colOff>101600</xdr:colOff>
      <xdr:row>98</xdr:row>
      <xdr:rowOff>43815</xdr:rowOff>
    </xdr:to>
    <xdr:sp macro="" textlink="">
      <xdr:nvSpPr>
        <xdr:cNvPr id="480" name="楕円 479"/>
        <xdr:cNvSpPr/>
      </xdr:nvSpPr>
      <xdr:spPr>
        <a:xfrm>
          <a:off x="7810500" y="167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34925</xdr:rowOff>
    </xdr:from>
    <xdr:ext cx="534035" cy="259080"/>
    <xdr:sp macro="" textlink="">
      <xdr:nvSpPr>
        <xdr:cNvPr id="481" name="テキスト ボックス 480"/>
        <xdr:cNvSpPr txBox="1"/>
      </xdr:nvSpPr>
      <xdr:spPr>
        <a:xfrm>
          <a:off x="7593965" y="16837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107950</xdr:rowOff>
    </xdr:from>
    <xdr:to xmlns:xdr="http://schemas.openxmlformats.org/drawingml/2006/spreadsheetDrawing">
      <xdr:col>36</xdr:col>
      <xdr:colOff>165100</xdr:colOff>
      <xdr:row>98</xdr:row>
      <xdr:rowOff>38100</xdr:rowOff>
    </xdr:to>
    <xdr:sp macro="" textlink="">
      <xdr:nvSpPr>
        <xdr:cNvPr id="482" name="楕円 481"/>
        <xdr:cNvSpPr/>
      </xdr:nvSpPr>
      <xdr:spPr>
        <a:xfrm>
          <a:off x="692150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29210</xdr:rowOff>
    </xdr:from>
    <xdr:ext cx="534035" cy="258445"/>
    <xdr:sp macro="" textlink="">
      <xdr:nvSpPr>
        <xdr:cNvPr id="483" name="テキスト ボックス 482"/>
        <xdr:cNvSpPr txBox="1"/>
      </xdr:nvSpPr>
      <xdr:spPr>
        <a:xfrm>
          <a:off x="6704965" y="16831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2" name="テキスト ボックス 49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4" name="直線コネクタ 493"/>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5" name="テキスト ボックス 494"/>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6" name="直線コネクタ 495"/>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497" name="テキスト ボックス 496"/>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8" name="直線コネクタ 497"/>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499" name="テキスト ボックス 498"/>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0" name="直線コネクタ 499"/>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501" name="テキスト ボックス 500"/>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2" name="直線コネクタ 501"/>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995" cy="258445"/>
    <xdr:sp macro="" textlink="">
      <xdr:nvSpPr>
        <xdr:cNvPr id="503" name="テキスト ボックス 502"/>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4" name="直線コネクタ 503"/>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5" name="テキスト ボックス 504"/>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7" name="テキスト ボックス 50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90170</xdr:rowOff>
    </xdr:from>
    <xdr:to xmlns:xdr="http://schemas.openxmlformats.org/drawingml/2006/spreadsheetDrawing">
      <xdr:col>85</xdr:col>
      <xdr:colOff>126365</xdr:colOff>
      <xdr:row>39</xdr:row>
      <xdr:rowOff>78105</xdr:rowOff>
    </xdr:to>
    <xdr:cxnSp macro="">
      <xdr:nvCxnSpPr>
        <xdr:cNvPr id="509" name="直線コネクタ 508"/>
        <xdr:cNvCxnSpPr/>
      </xdr:nvCxnSpPr>
      <xdr:spPr>
        <a:xfrm flipV="1">
          <a:off x="16317595" y="5233670"/>
          <a:ext cx="127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81915</xdr:rowOff>
    </xdr:from>
    <xdr:ext cx="469900" cy="259080"/>
    <xdr:sp macro="" textlink="">
      <xdr:nvSpPr>
        <xdr:cNvPr id="510" name="消防費最小値テキスト"/>
        <xdr:cNvSpPr txBox="1"/>
      </xdr:nvSpPr>
      <xdr:spPr>
        <a:xfrm>
          <a:off x="16370300" y="6768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78105</xdr:rowOff>
    </xdr:from>
    <xdr:to xmlns:xdr="http://schemas.openxmlformats.org/drawingml/2006/spreadsheetDrawing">
      <xdr:col>86</xdr:col>
      <xdr:colOff>25400</xdr:colOff>
      <xdr:row>39</xdr:row>
      <xdr:rowOff>78105</xdr:rowOff>
    </xdr:to>
    <xdr:cxnSp macro="">
      <xdr:nvCxnSpPr>
        <xdr:cNvPr id="511" name="直線コネクタ 510"/>
        <xdr:cNvCxnSpPr/>
      </xdr:nvCxnSpPr>
      <xdr:spPr>
        <a:xfrm>
          <a:off x="16230600" y="6764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36830</xdr:rowOff>
    </xdr:from>
    <xdr:ext cx="598805" cy="259080"/>
    <xdr:sp macro="" textlink="">
      <xdr:nvSpPr>
        <xdr:cNvPr id="512" name="消防費最大値テキスト"/>
        <xdr:cNvSpPr txBox="1"/>
      </xdr:nvSpPr>
      <xdr:spPr>
        <a:xfrm>
          <a:off x="16370300" y="500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475,124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90170</xdr:rowOff>
    </xdr:from>
    <xdr:to xmlns:xdr="http://schemas.openxmlformats.org/drawingml/2006/spreadsheetDrawing">
      <xdr:col>86</xdr:col>
      <xdr:colOff>25400</xdr:colOff>
      <xdr:row>30</xdr:row>
      <xdr:rowOff>90170</xdr:rowOff>
    </xdr:to>
    <xdr:cxnSp macro="">
      <xdr:nvCxnSpPr>
        <xdr:cNvPr id="513" name="直線コネクタ 512"/>
        <xdr:cNvCxnSpPr/>
      </xdr:nvCxnSpPr>
      <xdr:spPr>
        <a:xfrm>
          <a:off x="16230600" y="523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33655</xdr:rowOff>
    </xdr:from>
    <xdr:to xmlns:xdr="http://schemas.openxmlformats.org/drawingml/2006/spreadsheetDrawing">
      <xdr:col>85</xdr:col>
      <xdr:colOff>127000</xdr:colOff>
      <xdr:row>39</xdr:row>
      <xdr:rowOff>55245</xdr:rowOff>
    </xdr:to>
    <xdr:cxnSp macro="">
      <xdr:nvCxnSpPr>
        <xdr:cNvPr id="514" name="直線コネクタ 513"/>
        <xdr:cNvCxnSpPr/>
      </xdr:nvCxnSpPr>
      <xdr:spPr>
        <a:xfrm flipV="1">
          <a:off x="15481300" y="672020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64770</xdr:rowOff>
    </xdr:from>
    <xdr:ext cx="534670" cy="258445"/>
    <xdr:sp macro="" textlink="">
      <xdr:nvSpPr>
        <xdr:cNvPr id="515" name="消防費平均値テキスト"/>
        <xdr:cNvSpPr txBox="1"/>
      </xdr:nvSpPr>
      <xdr:spPr>
        <a:xfrm>
          <a:off x="16370300" y="64084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41910</xdr:rowOff>
    </xdr:from>
    <xdr:to xmlns:xdr="http://schemas.openxmlformats.org/drawingml/2006/spreadsheetDrawing">
      <xdr:col>85</xdr:col>
      <xdr:colOff>177800</xdr:colOff>
      <xdr:row>38</xdr:row>
      <xdr:rowOff>143510</xdr:rowOff>
    </xdr:to>
    <xdr:sp macro="" textlink="">
      <xdr:nvSpPr>
        <xdr:cNvPr id="516" name="フローチャート: 判断 515"/>
        <xdr:cNvSpPr/>
      </xdr:nvSpPr>
      <xdr:spPr>
        <a:xfrm>
          <a:off x="16268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170180</xdr:rowOff>
    </xdr:from>
    <xdr:to xmlns:xdr="http://schemas.openxmlformats.org/drawingml/2006/spreadsheetDrawing">
      <xdr:col>81</xdr:col>
      <xdr:colOff>50800</xdr:colOff>
      <xdr:row>39</xdr:row>
      <xdr:rowOff>55245</xdr:rowOff>
    </xdr:to>
    <xdr:cxnSp macro="">
      <xdr:nvCxnSpPr>
        <xdr:cNvPr id="517" name="直線コネクタ 516"/>
        <xdr:cNvCxnSpPr/>
      </xdr:nvCxnSpPr>
      <xdr:spPr>
        <a:xfrm>
          <a:off x="14592300" y="668528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58420</xdr:rowOff>
    </xdr:from>
    <xdr:to xmlns:xdr="http://schemas.openxmlformats.org/drawingml/2006/spreadsheetDrawing">
      <xdr:col>81</xdr:col>
      <xdr:colOff>101600</xdr:colOff>
      <xdr:row>38</xdr:row>
      <xdr:rowOff>160020</xdr:rowOff>
    </xdr:to>
    <xdr:sp macro="" textlink="">
      <xdr:nvSpPr>
        <xdr:cNvPr id="518" name="フローチャート: 判断 517"/>
        <xdr:cNvSpPr/>
      </xdr:nvSpPr>
      <xdr:spPr>
        <a:xfrm>
          <a:off x="15430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5080</xdr:rowOff>
    </xdr:from>
    <xdr:ext cx="534035" cy="259080"/>
    <xdr:sp macro="" textlink="">
      <xdr:nvSpPr>
        <xdr:cNvPr id="519" name="テキスト ボックス 518"/>
        <xdr:cNvSpPr txBox="1"/>
      </xdr:nvSpPr>
      <xdr:spPr>
        <a:xfrm>
          <a:off x="15213965" y="6348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170180</xdr:rowOff>
    </xdr:from>
    <xdr:to xmlns:xdr="http://schemas.openxmlformats.org/drawingml/2006/spreadsheetDrawing">
      <xdr:col>76</xdr:col>
      <xdr:colOff>114300</xdr:colOff>
      <xdr:row>39</xdr:row>
      <xdr:rowOff>41910</xdr:rowOff>
    </xdr:to>
    <xdr:cxnSp macro="">
      <xdr:nvCxnSpPr>
        <xdr:cNvPr id="520" name="直線コネクタ 519"/>
        <xdr:cNvCxnSpPr/>
      </xdr:nvCxnSpPr>
      <xdr:spPr>
        <a:xfrm flipV="1">
          <a:off x="13703300" y="668528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53340</xdr:rowOff>
    </xdr:from>
    <xdr:to xmlns:xdr="http://schemas.openxmlformats.org/drawingml/2006/spreadsheetDrawing">
      <xdr:col>76</xdr:col>
      <xdr:colOff>165100</xdr:colOff>
      <xdr:row>38</xdr:row>
      <xdr:rowOff>154940</xdr:rowOff>
    </xdr:to>
    <xdr:sp macro="" textlink="">
      <xdr:nvSpPr>
        <xdr:cNvPr id="521" name="フローチャート: 判断 520"/>
        <xdr:cNvSpPr/>
      </xdr:nvSpPr>
      <xdr:spPr>
        <a:xfrm>
          <a:off x="14541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0</xdr:rowOff>
    </xdr:from>
    <xdr:ext cx="534035" cy="259080"/>
    <xdr:sp macro="" textlink="">
      <xdr:nvSpPr>
        <xdr:cNvPr id="522" name="テキスト ボックス 521"/>
        <xdr:cNvSpPr txBox="1"/>
      </xdr:nvSpPr>
      <xdr:spPr>
        <a:xfrm>
          <a:off x="14324965" y="6343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153035</xdr:rowOff>
    </xdr:from>
    <xdr:to xmlns:xdr="http://schemas.openxmlformats.org/drawingml/2006/spreadsheetDrawing">
      <xdr:col>71</xdr:col>
      <xdr:colOff>177800</xdr:colOff>
      <xdr:row>39</xdr:row>
      <xdr:rowOff>41910</xdr:rowOff>
    </xdr:to>
    <xdr:cxnSp macro="">
      <xdr:nvCxnSpPr>
        <xdr:cNvPr id="523" name="直線コネクタ 522"/>
        <xdr:cNvCxnSpPr/>
      </xdr:nvCxnSpPr>
      <xdr:spPr>
        <a:xfrm>
          <a:off x="12814300" y="6496685"/>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52070</xdr:rowOff>
    </xdr:from>
    <xdr:to xmlns:xdr="http://schemas.openxmlformats.org/drawingml/2006/spreadsheetDrawing">
      <xdr:col>72</xdr:col>
      <xdr:colOff>38100</xdr:colOff>
      <xdr:row>38</xdr:row>
      <xdr:rowOff>153670</xdr:rowOff>
    </xdr:to>
    <xdr:sp macro="" textlink="">
      <xdr:nvSpPr>
        <xdr:cNvPr id="524" name="フローチャート: 判断 523"/>
        <xdr:cNvSpPr/>
      </xdr:nvSpPr>
      <xdr:spPr>
        <a:xfrm>
          <a:off x="13652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170180</xdr:rowOff>
    </xdr:from>
    <xdr:ext cx="534035" cy="259080"/>
    <xdr:sp macro="" textlink="">
      <xdr:nvSpPr>
        <xdr:cNvPr id="525" name="テキスト ボックス 524"/>
        <xdr:cNvSpPr txBox="1"/>
      </xdr:nvSpPr>
      <xdr:spPr>
        <a:xfrm>
          <a:off x="13435965" y="6342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26035</xdr:rowOff>
    </xdr:from>
    <xdr:to xmlns:xdr="http://schemas.openxmlformats.org/drawingml/2006/spreadsheetDrawing">
      <xdr:col>67</xdr:col>
      <xdr:colOff>101600</xdr:colOff>
      <xdr:row>38</xdr:row>
      <xdr:rowOff>127635</xdr:rowOff>
    </xdr:to>
    <xdr:sp macro="" textlink="">
      <xdr:nvSpPr>
        <xdr:cNvPr id="526" name="フローチャート: 判断 525"/>
        <xdr:cNvSpPr/>
      </xdr:nvSpPr>
      <xdr:spPr>
        <a:xfrm>
          <a:off x="12763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118745</xdr:rowOff>
    </xdr:from>
    <xdr:ext cx="534035" cy="259080"/>
    <xdr:sp macro="" textlink="">
      <xdr:nvSpPr>
        <xdr:cNvPr id="527" name="テキスト ボックス 526"/>
        <xdr:cNvSpPr txBox="1"/>
      </xdr:nvSpPr>
      <xdr:spPr>
        <a:xfrm>
          <a:off x="12546965" y="6633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154940</xdr:rowOff>
    </xdr:from>
    <xdr:to xmlns:xdr="http://schemas.openxmlformats.org/drawingml/2006/spreadsheetDrawing">
      <xdr:col>85</xdr:col>
      <xdr:colOff>177800</xdr:colOff>
      <xdr:row>39</xdr:row>
      <xdr:rowOff>84455</xdr:rowOff>
    </xdr:to>
    <xdr:sp macro="" textlink="">
      <xdr:nvSpPr>
        <xdr:cNvPr id="533" name="楕円 532"/>
        <xdr:cNvSpPr/>
      </xdr:nvSpPr>
      <xdr:spPr>
        <a:xfrm>
          <a:off x="1626870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69215</xdr:rowOff>
    </xdr:from>
    <xdr:ext cx="534670" cy="259080"/>
    <xdr:sp macro="" textlink="">
      <xdr:nvSpPr>
        <xdr:cNvPr id="534" name="消防費該当値テキスト"/>
        <xdr:cNvSpPr txBox="1"/>
      </xdr:nvSpPr>
      <xdr:spPr>
        <a:xfrm>
          <a:off x="16370300" y="6584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4445</xdr:rowOff>
    </xdr:from>
    <xdr:to xmlns:xdr="http://schemas.openxmlformats.org/drawingml/2006/spreadsheetDrawing">
      <xdr:col>81</xdr:col>
      <xdr:colOff>101600</xdr:colOff>
      <xdr:row>39</xdr:row>
      <xdr:rowOff>106045</xdr:rowOff>
    </xdr:to>
    <xdr:sp macro="" textlink="">
      <xdr:nvSpPr>
        <xdr:cNvPr id="535" name="楕円 534"/>
        <xdr:cNvSpPr/>
      </xdr:nvSpPr>
      <xdr:spPr>
        <a:xfrm>
          <a:off x="15430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97790</xdr:rowOff>
    </xdr:from>
    <xdr:ext cx="534035" cy="258445"/>
    <xdr:sp macro="" textlink="">
      <xdr:nvSpPr>
        <xdr:cNvPr id="536" name="テキスト ボックス 535"/>
        <xdr:cNvSpPr txBox="1"/>
      </xdr:nvSpPr>
      <xdr:spPr>
        <a:xfrm>
          <a:off x="15213965" y="67843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119380</xdr:rowOff>
    </xdr:from>
    <xdr:to xmlns:xdr="http://schemas.openxmlformats.org/drawingml/2006/spreadsheetDrawing">
      <xdr:col>76</xdr:col>
      <xdr:colOff>165100</xdr:colOff>
      <xdr:row>39</xdr:row>
      <xdr:rowOff>49530</xdr:rowOff>
    </xdr:to>
    <xdr:sp macro="" textlink="">
      <xdr:nvSpPr>
        <xdr:cNvPr id="537" name="楕円 536"/>
        <xdr:cNvSpPr/>
      </xdr:nvSpPr>
      <xdr:spPr>
        <a:xfrm>
          <a:off x="14541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40640</xdr:rowOff>
    </xdr:from>
    <xdr:ext cx="534035" cy="258445"/>
    <xdr:sp macro="" textlink="">
      <xdr:nvSpPr>
        <xdr:cNvPr id="538" name="テキスト ボックス 537"/>
        <xdr:cNvSpPr txBox="1"/>
      </xdr:nvSpPr>
      <xdr:spPr>
        <a:xfrm>
          <a:off x="14324965" y="6727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162560</xdr:rowOff>
    </xdr:from>
    <xdr:to xmlns:xdr="http://schemas.openxmlformats.org/drawingml/2006/spreadsheetDrawing">
      <xdr:col>72</xdr:col>
      <xdr:colOff>38100</xdr:colOff>
      <xdr:row>39</xdr:row>
      <xdr:rowOff>92710</xdr:rowOff>
    </xdr:to>
    <xdr:sp macro="" textlink="">
      <xdr:nvSpPr>
        <xdr:cNvPr id="539" name="楕円 538"/>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83820</xdr:rowOff>
    </xdr:from>
    <xdr:ext cx="534035" cy="259080"/>
    <xdr:sp macro="" textlink="">
      <xdr:nvSpPr>
        <xdr:cNvPr id="540" name="テキスト ボックス 539"/>
        <xdr:cNvSpPr txBox="1"/>
      </xdr:nvSpPr>
      <xdr:spPr>
        <a:xfrm>
          <a:off x="13435965" y="6770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102235</xdr:rowOff>
    </xdr:from>
    <xdr:to xmlns:xdr="http://schemas.openxmlformats.org/drawingml/2006/spreadsheetDrawing">
      <xdr:col>67</xdr:col>
      <xdr:colOff>101600</xdr:colOff>
      <xdr:row>38</xdr:row>
      <xdr:rowOff>32385</xdr:rowOff>
    </xdr:to>
    <xdr:sp macro="" textlink="">
      <xdr:nvSpPr>
        <xdr:cNvPr id="541" name="楕円 540"/>
        <xdr:cNvSpPr/>
      </xdr:nvSpPr>
      <xdr:spPr>
        <a:xfrm>
          <a:off x="12763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48895</xdr:rowOff>
    </xdr:from>
    <xdr:ext cx="534035" cy="259080"/>
    <xdr:sp macro="" textlink="">
      <xdr:nvSpPr>
        <xdr:cNvPr id="542" name="テキスト ボックス 541"/>
        <xdr:cNvSpPr txBox="1"/>
      </xdr:nvSpPr>
      <xdr:spPr>
        <a:xfrm>
          <a:off x="12546965" y="6221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1"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3" name="直線コネクタ 55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54" name="テキスト ボックス 553"/>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5" name="直線コネクタ 55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995" cy="258445"/>
    <xdr:sp macro="" textlink="">
      <xdr:nvSpPr>
        <xdr:cNvPr id="556" name="テキスト ボックス 555"/>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7" name="直線コネクタ 55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995" cy="258445"/>
    <xdr:sp macro="" textlink="">
      <xdr:nvSpPr>
        <xdr:cNvPr id="558" name="テキスト ボックス 557"/>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59" name="直線コネクタ 55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4995" cy="258445"/>
    <xdr:sp macro="" textlink="">
      <xdr:nvSpPr>
        <xdr:cNvPr id="560" name="テキスト ボックス 559"/>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2" name="テキスト ボックス 561"/>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130810</xdr:rowOff>
    </xdr:from>
    <xdr:to xmlns:xdr="http://schemas.openxmlformats.org/drawingml/2006/spreadsheetDrawing">
      <xdr:col>85</xdr:col>
      <xdr:colOff>126365</xdr:colOff>
      <xdr:row>58</xdr:row>
      <xdr:rowOff>73660</xdr:rowOff>
    </xdr:to>
    <xdr:cxnSp macro="">
      <xdr:nvCxnSpPr>
        <xdr:cNvPr id="564" name="直線コネクタ 563"/>
        <xdr:cNvCxnSpPr/>
      </xdr:nvCxnSpPr>
      <xdr:spPr>
        <a:xfrm flipV="1">
          <a:off x="16317595" y="870331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77470</xdr:rowOff>
    </xdr:from>
    <xdr:ext cx="534670" cy="258445"/>
    <xdr:sp macro="" textlink="">
      <xdr:nvSpPr>
        <xdr:cNvPr id="565" name="教育費最小値テキスト"/>
        <xdr:cNvSpPr txBox="1"/>
      </xdr:nvSpPr>
      <xdr:spPr>
        <a:xfrm>
          <a:off x="16370300" y="10021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73660</xdr:rowOff>
    </xdr:from>
    <xdr:to xmlns:xdr="http://schemas.openxmlformats.org/drawingml/2006/spreadsheetDrawing">
      <xdr:col>86</xdr:col>
      <xdr:colOff>25400</xdr:colOff>
      <xdr:row>58</xdr:row>
      <xdr:rowOff>73660</xdr:rowOff>
    </xdr:to>
    <xdr:cxnSp macro="">
      <xdr:nvCxnSpPr>
        <xdr:cNvPr id="566" name="直線コネクタ 565"/>
        <xdr:cNvCxnSpPr/>
      </xdr:nvCxnSpPr>
      <xdr:spPr>
        <a:xfrm>
          <a:off x="16230600" y="1001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77470</xdr:rowOff>
    </xdr:from>
    <xdr:ext cx="598805" cy="258445"/>
    <xdr:sp macro="" textlink="">
      <xdr:nvSpPr>
        <xdr:cNvPr id="567" name="教育費最大値テキスト"/>
        <xdr:cNvSpPr txBox="1"/>
      </xdr:nvSpPr>
      <xdr:spPr>
        <a:xfrm>
          <a:off x="16370300" y="84785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603,908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130810</xdr:rowOff>
    </xdr:from>
    <xdr:to xmlns:xdr="http://schemas.openxmlformats.org/drawingml/2006/spreadsheetDrawing">
      <xdr:col>86</xdr:col>
      <xdr:colOff>25400</xdr:colOff>
      <xdr:row>50</xdr:row>
      <xdr:rowOff>130810</xdr:rowOff>
    </xdr:to>
    <xdr:cxnSp macro="">
      <xdr:nvCxnSpPr>
        <xdr:cNvPr id="568" name="直線コネクタ 567"/>
        <xdr:cNvCxnSpPr/>
      </xdr:nvCxnSpPr>
      <xdr:spPr>
        <a:xfrm>
          <a:off x="16230600" y="870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109855</xdr:rowOff>
    </xdr:from>
    <xdr:to xmlns:xdr="http://schemas.openxmlformats.org/drawingml/2006/spreadsheetDrawing">
      <xdr:col>85</xdr:col>
      <xdr:colOff>127000</xdr:colOff>
      <xdr:row>58</xdr:row>
      <xdr:rowOff>0</xdr:rowOff>
    </xdr:to>
    <xdr:cxnSp macro="">
      <xdr:nvCxnSpPr>
        <xdr:cNvPr id="569" name="直線コネクタ 568"/>
        <xdr:cNvCxnSpPr/>
      </xdr:nvCxnSpPr>
      <xdr:spPr>
        <a:xfrm flipV="1">
          <a:off x="15481300" y="988250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3175</xdr:rowOff>
    </xdr:from>
    <xdr:ext cx="598805" cy="259080"/>
    <xdr:sp macro="" textlink="">
      <xdr:nvSpPr>
        <xdr:cNvPr id="570" name="教育費平均値テキスト"/>
        <xdr:cNvSpPr txBox="1"/>
      </xdr:nvSpPr>
      <xdr:spPr>
        <a:xfrm>
          <a:off x="16370300" y="9604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151765</xdr:rowOff>
    </xdr:from>
    <xdr:to xmlns:xdr="http://schemas.openxmlformats.org/drawingml/2006/spreadsheetDrawing">
      <xdr:col>85</xdr:col>
      <xdr:colOff>177800</xdr:colOff>
      <xdr:row>57</xdr:row>
      <xdr:rowOff>81915</xdr:rowOff>
    </xdr:to>
    <xdr:sp macro="" textlink="">
      <xdr:nvSpPr>
        <xdr:cNvPr id="571" name="フローチャート: 判断 570"/>
        <xdr:cNvSpPr/>
      </xdr:nvSpPr>
      <xdr:spPr>
        <a:xfrm>
          <a:off x="162687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0</xdr:rowOff>
    </xdr:from>
    <xdr:to xmlns:xdr="http://schemas.openxmlformats.org/drawingml/2006/spreadsheetDrawing">
      <xdr:col>81</xdr:col>
      <xdr:colOff>50800</xdr:colOff>
      <xdr:row>58</xdr:row>
      <xdr:rowOff>19685</xdr:rowOff>
    </xdr:to>
    <xdr:cxnSp macro="">
      <xdr:nvCxnSpPr>
        <xdr:cNvPr id="572" name="直線コネクタ 571"/>
        <xdr:cNvCxnSpPr/>
      </xdr:nvCxnSpPr>
      <xdr:spPr>
        <a:xfrm flipV="1">
          <a:off x="14592300" y="99441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134620</xdr:rowOff>
    </xdr:from>
    <xdr:to xmlns:xdr="http://schemas.openxmlformats.org/drawingml/2006/spreadsheetDrawing">
      <xdr:col>81</xdr:col>
      <xdr:colOff>101600</xdr:colOff>
      <xdr:row>57</xdr:row>
      <xdr:rowOff>64770</xdr:rowOff>
    </xdr:to>
    <xdr:sp macro="" textlink="">
      <xdr:nvSpPr>
        <xdr:cNvPr id="573" name="フローチャート: 判断 572"/>
        <xdr:cNvSpPr/>
      </xdr:nvSpPr>
      <xdr:spPr>
        <a:xfrm>
          <a:off x="15430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81280</xdr:rowOff>
    </xdr:from>
    <xdr:ext cx="598170" cy="259080"/>
    <xdr:sp macro="" textlink="">
      <xdr:nvSpPr>
        <xdr:cNvPr id="574" name="テキスト ボックス 573"/>
        <xdr:cNvSpPr txBox="1"/>
      </xdr:nvSpPr>
      <xdr:spPr>
        <a:xfrm>
          <a:off x="15181580" y="9511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19685</xdr:rowOff>
    </xdr:from>
    <xdr:to xmlns:xdr="http://schemas.openxmlformats.org/drawingml/2006/spreadsheetDrawing">
      <xdr:col>76</xdr:col>
      <xdr:colOff>114300</xdr:colOff>
      <xdr:row>58</xdr:row>
      <xdr:rowOff>21590</xdr:rowOff>
    </xdr:to>
    <xdr:cxnSp macro="">
      <xdr:nvCxnSpPr>
        <xdr:cNvPr id="575" name="直線コネクタ 574"/>
        <xdr:cNvCxnSpPr/>
      </xdr:nvCxnSpPr>
      <xdr:spPr>
        <a:xfrm flipV="1">
          <a:off x="13703300" y="99637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146685</xdr:rowOff>
    </xdr:from>
    <xdr:to xmlns:xdr="http://schemas.openxmlformats.org/drawingml/2006/spreadsheetDrawing">
      <xdr:col>76</xdr:col>
      <xdr:colOff>165100</xdr:colOff>
      <xdr:row>57</xdr:row>
      <xdr:rowOff>76835</xdr:rowOff>
    </xdr:to>
    <xdr:sp macro="" textlink="">
      <xdr:nvSpPr>
        <xdr:cNvPr id="576" name="フローチャート: 判断 575"/>
        <xdr:cNvSpPr/>
      </xdr:nvSpPr>
      <xdr:spPr>
        <a:xfrm>
          <a:off x="14541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93345</xdr:rowOff>
    </xdr:from>
    <xdr:ext cx="598170" cy="259080"/>
    <xdr:sp macro="" textlink="">
      <xdr:nvSpPr>
        <xdr:cNvPr id="577" name="テキスト ボックス 576"/>
        <xdr:cNvSpPr txBox="1"/>
      </xdr:nvSpPr>
      <xdr:spPr>
        <a:xfrm>
          <a:off x="14292580" y="9523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21590</xdr:rowOff>
    </xdr:from>
    <xdr:to xmlns:xdr="http://schemas.openxmlformats.org/drawingml/2006/spreadsheetDrawing">
      <xdr:col>71</xdr:col>
      <xdr:colOff>177800</xdr:colOff>
      <xdr:row>58</xdr:row>
      <xdr:rowOff>38100</xdr:rowOff>
    </xdr:to>
    <xdr:cxnSp macro="">
      <xdr:nvCxnSpPr>
        <xdr:cNvPr id="578" name="直線コネクタ 577"/>
        <xdr:cNvCxnSpPr/>
      </xdr:nvCxnSpPr>
      <xdr:spPr>
        <a:xfrm flipV="1">
          <a:off x="12814300" y="99656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129540</xdr:rowOff>
    </xdr:from>
    <xdr:to xmlns:xdr="http://schemas.openxmlformats.org/drawingml/2006/spreadsheetDrawing">
      <xdr:col>72</xdr:col>
      <xdr:colOff>38100</xdr:colOff>
      <xdr:row>57</xdr:row>
      <xdr:rowOff>59690</xdr:rowOff>
    </xdr:to>
    <xdr:sp macro="" textlink="">
      <xdr:nvSpPr>
        <xdr:cNvPr id="579" name="フローチャート: 判断 578"/>
        <xdr:cNvSpPr/>
      </xdr:nvSpPr>
      <xdr:spPr>
        <a:xfrm>
          <a:off x="13652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76200</xdr:rowOff>
    </xdr:from>
    <xdr:ext cx="598170" cy="258445"/>
    <xdr:sp macro="" textlink="">
      <xdr:nvSpPr>
        <xdr:cNvPr id="580" name="テキスト ボックス 579"/>
        <xdr:cNvSpPr txBox="1"/>
      </xdr:nvSpPr>
      <xdr:spPr>
        <a:xfrm>
          <a:off x="13403580" y="9505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140335</xdr:rowOff>
    </xdr:from>
    <xdr:to xmlns:xdr="http://schemas.openxmlformats.org/drawingml/2006/spreadsheetDrawing">
      <xdr:col>67</xdr:col>
      <xdr:colOff>101600</xdr:colOff>
      <xdr:row>57</xdr:row>
      <xdr:rowOff>70485</xdr:rowOff>
    </xdr:to>
    <xdr:sp macro="" textlink="">
      <xdr:nvSpPr>
        <xdr:cNvPr id="581" name="フローチャート: 判断 580"/>
        <xdr:cNvSpPr/>
      </xdr:nvSpPr>
      <xdr:spPr>
        <a:xfrm>
          <a:off x="12763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86995</xdr:rowOff>
    </xdr:from>
    <xdr:ext cx="598170" cy="258445"/>
    <xdr:sp macro="" textlink="">
      <xdr:nvSpPr>
        <xdr:cNvPr id="582" name="テキスト ボックス 581"/>
        <xdr:cNvSpPr txBox="1"/>
      </xdr:nvSpPr>
      <xdr:spPr>
        <a:xfrm>
          <a:off x="12514580" y="95167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59055</xdr:rowOff>
    </xdr:from>
    <xdr:to xmlns:xdr="http://schemas.openxmlformats.org/drawingml/2006/spreadsheetDrawing">
      <xdr:col>85</xdr:col>
      <xdr:colOff>177800</xdr:colOff>
      <xdr:row>57</xdr:row>
      <xdr:rowOff>160655</xdr:rowOff>
    </xdr:to>
    <xdr:sp macro="" textlink="">
      <xdr:nvSpPr>
        <xdr:cNvPr id="588" name="楕円 587"/>
        <xdr:cNvSpPr/>
      </xdr:nvSpPr>
      <xdr:spPr>
        <a:xfrm>
          <a:off x="162687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37465</xdr:rowOff>
    </xdr:from>
    <xdr:ext cx="534670" cy="259080"/>
    <xdr:sp macro="" textlink="">
      <xdr:nvSpPr>
        <xdr:cNvPr id="589" name="教育費該当値テキスト"/>
        <xdr:cNvSpPr txBox="1"/>
      </xdr:nvSpPr>
      <xdr:spPr>
        <a:xfrm>
          <a:off x="16370300" y="9810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120650</xdr:rowOff>
    </xdr:from>
    <xdr:to xmlns:xdr="http://schemas.openxmlformats.org/drawingml/2006/spreadsheetDrawing">
      <xdr:col>81</xdr:col>
      <xdr:colOff>101600</xdr:colOff>
      <xdr:row>58</xdr:row>
      <xdr:rowOff>50800</xdr:rowOff>
    </xdr:to>
    <xdr:sp macro="" textlink="">
      <xdr:nvSpPr>
        <xdr:cNvPr id="590" name="楕円 589"/>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41910</xdr:rowOff>
    </xdr:from>
    <xdr:ext cx="534035" cy="258445"/>
    <xdr:sp macro="" textlink="">
      <xdr:nvSpPr>
        <xdr:cNvPr id="591" name="テキスト ボックス 590"/>
        <xdr:cNvSpPr txBox="1"/>
      </xdr:nvSpPr>
      <xdr:spPr>
        <a:xfrm>
          <a:off x="15213965" y="9986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140335</xdr:rowOff>
    </xdr:from>
    <xdr:to xmlns:xdr="http://schemas.openxmlformats.org/drawingml/2006/spreadsheetDrawing">
      <xdr:col>76</xdr:col>
      <xdr:colOff>165100</xdr:colOff>
      <xdr:row>58</xdr:row>
      <xdr:rowOff>70485</xdr:rowOff>
    </xdr:to>
    <xdr:sp macro="" textlink="">
      <xdr:nvSpPr>
        <xdr:cNvPr id="592" name="楕円 591"/>
        <xdr:cNvSpPr/>
      </xdr:nvSpPr>
      <xdr:spPr>
        <a:xfrm>
          <a:off x="14541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61595</xdr:rowOff>
    </xdr:from>
    <xdr:ext cx="534035" cy="259080"/>
    <xdr:sp macro="" textlink="">
      <xdr:nvSpPr>
        <xdr:cNvPr id="593" name="テキスト ボックス 592"/>
        <xdr:cNvSpPr txBox="1"/>
      </xdr:nvSpPr>
      <xdr:spPr>
        <a:xfrm>
          <a:off x="14324965" y="10005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142240</xdr:rowOff>
    </xdr:from>
    <xdr:to xmlns:xdr="http://schemas.openxmlformats.org/drawingml/2006/spreadsheetDrawing">
      <xdr:col>72</xdr:col>
      <xdr:colOff>38100</xdr:colOff>
      <xdr:row>58</xdr:row>
      <xdr:rowOff>72390</xdr:rowOff>
    </xdr:to>
    <xdr:sp macro="" textlink="">
      <xdr:nvSpPr>
        <xdr:cNvPr id="594" name="楕円 593"/>
        <xdr:cNvSpPr/>
      </xdr:nvSpPr>
      <xdr:spPr>
        <a:xfrm>
          <a:off x="13652500" y="9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63500</xdr:rowOff>
    </xdr:from>
    <xdr:ext cx="534035" cy="258445"/>
    <xdr:sp macro="" textlink="">
      <xdr:nvSpPr>
        <xdr:cNvPr id="595" name="テキスト ボックス 594"/>
        <xdr:cNvSpPr txBox="1"/>
      </xdr:nvSpPr>
      <xdr:spPr>
        <a:xfrm>
          <a:off x="13435965" y="10007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158750</xdr:rowOff>
    </xdr:from>
    <xdr:to xmlns:xdr="http://schemas.openxmlformats.org/drawingml/2006/spreadsheetDrawing">
      <xdr:col>67</xdr:col>
      <xdr:colOff>101600</xdr:colOff>
      <xdr:row>58</xdr:row>
      <xdr:rowOff>88900</xdr:rowOff>
    </xdr:to>
    <xdr:sp macro="" textlink="">
      <xdr:nvSpPr>
        <xdr:cNvPr id="596" name="楕円 595"/>
        <xdr:cNvSpPr/>
      </xdr:nvSpPr>
      <xdr:spPr>
        <a:xfrm>
          <a:off x="12763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80010</xdr:rowOff>
    </xdr:from>
    <xdr:ext cx="534035" cy="259080"/>
    <xdr:sp macro="" textlink="">
      <xdr:nvSpPr>
        <xdr:cNvPr id="597" name="テキスト ボックス 596"/>
        <xdr:cNvSpPr txBox="1"/>
      </xdr:nvSpPr>
      <xdr:spPr>
        <a:xfrm>
          <a:off x="12546965" y="10024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6" name="テキスト ボックス 60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9" name="テキスト ボックス 608"/>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1" name="テキスト ボックス 610"/>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3" name="テキスト ボックス 612"/>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5" name="テキスト ボックス 614"/>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7" name="テキスト ボックス 616"/>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9" name="テキスト ボックス 61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98425</xdr:rowOff>
    </xdr:from>
    <xdr:to xmlns:xdr="http://schemas.openxmlformats.org/drawingml/2006/spreadsheetDrawing">
      <xdr:col>85</xdr:col>
      <xdr:colOff>126365</xdr:colOff>
      <xdr:row>79</xdr:row>
      <xdr:rowOff>44450</xdr:rowOff>
    </xdr:to>
    <xdr:cxnSp macro="">
      <xdr:nvCxnSpPr>
        <xdr:cNvPr id="621" name="直線コネクタ 620"/>
        <xdr:cNvCxnSpPr/>
      </xdr:nvCxnSpPr>
      <xdr:spPr>
        <a:xfrm flipV="1">
          <a:off x="16317595" y="12271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3" name="直線コネクタ 62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45085</xdr:rowOff>
    </xdr:from>
    <xdr:ext cx="598805" cy="258445"/>
    <xdr:sp macro="" textlink="">
      <xdr:nvSpPr>
        <xdr:cNvPr id="624" name="災害復旧費最大値テキスト"/>
        <xdr:cNvSpPr txBox="1"/>
      </xdr:nvSpPr>
      <xdr:spPr>
        <a:xfrm>
          <a:off x="16370300" y="12046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345,831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98425</xdr:rowOff>
    </xdr:from>
    <xdr:to xmlns:xdr="http://schemas.openxmlformats.org/drawingml/2006/spreadsheetDrawing">
      <xdr:col>86</xdr:col>
      <xdr:colOff>25400</xdr:colOff>
      <xdr:row>71</xdr:row>
      <xdr:rowOff>98425</xdr:rowOff>
    </xdr:to>
    <xdr:cxnSp macro="">
      <xdr:nvCxnSpPr>
        <xdr:cNvPr id="625" name="直線コネクタ 624"/>
        <xdr:cNvCxnSpPr/>
      </xdr:nvCxnSpPr>
      <xdr:spPr>
        <a:xfrm>
          <a:off x="16230600" y="1227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116840</xdr:rowOff>
    </xdr:from>
    <xdr:to xmlns:xdr="http://schemas.openxmlformats.org/drawingml/2006/spreadsheetDrawing">
      <xdr:col>85</xdr:col>
      <xdr:colOff>127000</xdr:colOff>
      <xdr:row>78</xdr:row>
      <xdr:rowOff>134620</xdr:rowOff>
    </xdr:to>
    <xdr:cxnSp macro="">
      <xdr:nvCxnSpPr>
        <xdr:cNvPr id="626" name="直線コネクタ 625"/>
        <xdr:cNvCxnSpPr/>
      </xdr:nvCxnSpPr>
      <xdr:spPr>
        <a:xfrm flipV="1">
          <a:off x="15481300" y="1348994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70485</xdr:rowOff>
    </xdr:from>
    <xdr:ext cx="534670" cy="259080"/>
    <xdr:sp macro="" textlink="">
      <xdr:nvSpPr>
        <xdr:cNvPr id="627" name="災害復旧費平均値テキスト"/>
        <xdr:cNvSpPr txBox="1"/>
      </xdr:nvSpPr>
      <xdr:spPr>
        <a:xfrm>
          <a:off x="16370300" y="134435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92075</xdr:rowOff>
    </xdr:from>
    <xdr:to xmlns:xdr="http://schemas.openxmlformats.org/drawingml/2006/spreadsheetDrawing">
      <xdr:col>85</xdr:col>
      <xdr:colOff>177800</xdr:colOff>
      <xdr:row>79</xdr:row>
      <xdr:rowOff>22225</xdr:rowOff>
    </xdr:to>
    <xdr:sp macro="" textlink="">
      <xdr:nvSpPr>
        <xdr:cNvPr id="628" name="フローチャート: 判断 627"/>
        <xdr:cNvSpPr/>
      </xdr:nvSpPr>
      <xdr:spPr>
        <a:xfrm>
          <a:off x="16268700" y="1346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99695</xdr:rowOff>
    </xdr:from>
    <xdr:to xmlns:xdr="http://schemas.openxmlformats.org/drawingml/2006/spreadsheetDrawing">
      <xdr:col>81</xdr:col>
      <xdr:colOff>50800</xdr:colOff>
      <xdr:row>78</xdr:row>
      <xdr:rowOff>134620</xdr:rowOff>
    </xdr:to>
    <xdr:cxnSp macro="">
      <xdr:nvCxnSpPr>
        <xdr:cNvPr id="629" name="直線コネクタ 628"/>
        <xdr:cNvCxnSpPr/>
      </xdr:nvCxnSpPr>
      <xdr:spPr>
        <a:xfrm>
          <a:off x="14592300" y="134727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100330</xdr:rowOff>
    </xdr:from>
    <xdr:to xmlns:xdr="http://schemas.openxmlformats.org/drawingml/2006/spreadsheetDrawing">
      <xdr:col>81</xdr:col>
      <xdr:colOff>101600</xdr:colOff>
      <xdr:row>79</xdr:row>
      <xdr:rowOff>30480</xdr:rowOff>
    </xdr:to>
    <xdr:sp macro="" textlink="">
      <xdr:nvSpPr>
        <xdr:cNvPr id="630" name="フローチャート: 判断 629"/>
        <xdr:cNvSpPr/>
      </xdr:nvSpPr>
      <xdr:spPr>
        <a:xfrm>
          <a:off x="15430500" y="1347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21590</xdr:rowOff>
    </xdr:from>
    <xdr:ext cx="534035" cy="259080"/>
    <xdr:sp macro="" textlink="">
      <xdr:nvSpPr>
        <xdr:cNvPr id="631" name="テキスト ボックス 630"/>
        <xdr:cNvSpPr txBox="1"/>
      </xdr:nvSpPr>
      <xdr:spPr>
        <a:xfrm>
          <a:off x="15213965" y="13566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99695</xdr:rowOff>
    </xdr:from>
    <xdr:to xmlns:xdr="http://schemas.openxmlformats.org/drawingml/2006/spreadsheetDrawing">
      <xdr:col>76</xdr:col>
      <xdr:colOff>114300</xdr:colOff>
      <xdr:row>78</xdr:row>
      <xdr:rowOff>133350</xdr:rowOff>
    </xdr:to>
    <xdr:cxnSp macro="">
      <xdr:nvCxnSpPr>
        <xdr:cNvPr id="632" name="直線コネクタ 631"/>
        <xdr:cNvCxnSpPr/>
      </xdr:nvCxnSpPr>
      <xdr:spPr>
        <a:xfrm flipV="1">
          <a:off x="13703300" y="1347279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93980</xdr:rowOff>
    </xdr:from>
    <xdr:to xmlns:xdr="http://schemas.openxmlformats.org/drawingml/2006/spreadsheetDrawing">
      <xdr:col>76</xdr:col>
      <xdr:colOff>165100</xdr:colOff>
      <xdr:row>79</xdr:row>
      <xdr:rowOff>24130</xdr:rowOff>
    </xdr:to>
    <xdr:sp macro="" textlink="">
      <xdr:nvSpPr>
        <xdr:cNvPr id="633" name="フローチャート: 判断 632"/>
        <xdr:cNvSpPr/>
      </xdr:nvSpPr>
      <xdr:spPr>
        <a:xfrm>
          <a:off x="1454150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15240</xdr:rowOff>
    </xdr:from>
    <xdr:ext cx="534035" cy="259080"/>
    <xdr:sp macro="" textlink="">
      <xdr:nvSpPr>
        <xdr:cNvPr id="634" name="テキスト ボックス 633"/>
        <xdr:cNvSpPr txBox="1"/>
      </xdr:nvSpPr>
      <xdr:spPr>
        <a:xfrm>
          <a:off x="14324965" y="13559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133350</xdr:rowOff>
    </xdr:from>
    <xdr:to xmlns:xdr="http://schemas.openxmlformats.org/drawingml/2006/spreadsheetDrawing">
      <xdr:col>71</xdr:col>
      <xdr:colOff>177800</xdr:colOff>
      <xdr:row>78</xdr:row>
      <xdr:rowOff>135255</xdr:rowOff>
    </xdr:to>
    <xdr:cxnSp macro="">
      <xdr:nvCxnSpPr>
        <xdr:cNvPr id="635" name="直線コネクタ 634"/>
        <xdr:cNvCxnSpPr/>
      </xdr:nvCxnSpPr>
      <xdr:spPr>
        <a:xfrm flipV="1">
          <a:off x="12814300" y="135064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109855</xdr:rowOff>
    </xdr:from>
    <xdr:to xmlns:xdr="http://schemas.openxmlformats.org/drawingml/2006/spreadsheetDrawing">
      <xdr:col>72</xdr:col>
      <xdr:colOff>38100</xdr:colOff>
      <xdr:row>79</xdr:row>
      <xdr:rowOff>40640</xdr:rowOff>
    </xdr:to>
    <xdr:sp macro="" textlink="">
      <xdr:nvSpPr>
        <xdr:cNvPr id="636" name="フローチャート: 判断 635"/>
        <xdr:cNvSpPr/>
      </xdr:nvSpPr>
      <xdr:spPr>
        <a:xfrm>
          <a:off x="13652500" y="13482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31115</xdr:rowOff>
    </xdr:from>
    <xdr:ext cx="534035" cy="258445"/>
    <xdr:sp macro="" textlink="">
      <xdr:nvSpPr>
        <xdr:cNvPr id="637" name="テキスト ボックス 636"/>
        <xdr:cNvSpPr txBox="1"/>
      </xdr:nvSpPr>
      <xdr:spPr>
        <a:xfrm>
          <a:off x="13435965" y="13575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95885</xdr:rowOff>
    </xdr:from>
    <xdr:to xmlns:xdr="http://schemas.openxmlformats.org/drawingml/2006/spreadsheetDrawing">
      <xdr:col>67</xdr:col>
      <xdr:colOff>101600</xdr:colOff>
      <xdr:row>79</xdr:row>
      <xdr:rowOff>26035</xdr:rowOff>
    </xdr:to>
    <xdr:sp macro="" textlink="">
      <xdr:nvSpPr>
        <xdr:cNvPr id="638" name="フローチャート: 判断 637"/>
        <xdr:cNvSpPr/>
      </xdr:nvSpPr>
      <xdr:spPr>
        <a:xfrm>
          <a:off x="12763500" y="134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17780</xdr:rowOff>
    </xdr:from>
    <xdr:ext cx="534035" cy="258445"/>
    <xdr:sp macro="" textlink="">
      <xdr:nvSpPr>
        <xdr:cNvPr id="639" name="テキスト ボックス 638"/>
        <xdr:cNvSpPr txBox="1"/>
      </xdr:nvSpPr>
      <xdr:spPr>
        <a:xfrm>
          <a:off x="12546965" y="13562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66040</xdr:rowOff>
    </xdr:from>
    <xdr:to xmlns:xdr="http://schemas.openxmlformats.org/drawingml/2006/spreadsheetDrawing">
      <xdr:col>85</xdr:col>
      <xdr:colOff>177800</xdr:colOff>
      <xdr:row>78</xdr:row>
      <xdr:rowOff>167640</xdr:rowOff>
    </xdr:to>
    <xdr:sp macro="" textlink="">
      <xdr:nvSpPr>
        <xdr:cNvPr id="645" name="楕円 644"/>
        <xdr:cNvSpPr/>
      </xdr:nvSpPr>
      <xdr:spPr>
        <a:xfrm>
          <a:off x="16268700" y="134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25400</xdr:rowOff>
    </xdr:from>
    <xdr:ext cx="534670" cy="259080"/>
    <xdr:sp macro="" textlink="">
      <xdr:nvSpPr>
        <xdr:cNvPr id="646" name="災害復旧費該当値テキスト"/>
        <xdr:cNvSpPr txBox="1"/>
      </xdr:nvSpPr>
      <xdr:spPr>
        <a:xfrm>
          <a:off x="16370300" y="13227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83820</xdr:rowOff>
    </xdr:from>
    <xdr:to xmlns:xdr="http://schemas.openxmlformats.org/drawingml/2006/spreadsheetDrawing">
      <xdr:col>81</xdr:col>
      <xdr:colOff>101600</xdr:colOff>
      <xdr:row>79</xdr:row>
      <xdr:rowOff>13970</xdr:rowOff>
    </xdr:to>
    <xdr:sp macro="" textlink="">
      <xdr:nvSpPr>
        <xdr:cNvPr id="647" name="楕円 646"/>
        <xdr:cNvSpPr/>
      </xdr:nvSpPr>
      <xdr:spPr>
        <a:xfrm>
          <a:off x="15430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30480</xdr:rowOff>
    </xdr:from>
    <xdr:ext cx="534035" cy="258445"/>
    <xdr:sp macro="" textlink="">
      <xdr:nvSpPr>
        <xdr:cNvPr id="648" name="テキスト ボックス 647"/>
        <xdr:cNvSpPr txBox="1"/>
      </xdr:nvSpPr>
      <xdr:spPr>
        <a:xfrm>
          <a:off x="15213965" y="13232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48895</xdr:rowOff>
    </xdr:from>
    <xdr:to xmlns:xdr="http://schemas.openxmlformats.org/drawingml/2006/spreadsheetDrawing">
      <xdr:col>76</xdr:col>
      <xdr:colOff>165100</xdr:colOff>
      <xdr:row>78</xdr:row>
      <xdr:rowOff>150495</xdr:rowOff>
    </xdr:to>
    <xdr:sp macro="" textlink="">
      <xdr:nvSpPr>
        <xdr:cNvPr id="649" name="楕円 648"/>
        <xdr:cNvSpPr/>
      </xdr:nvSpPr>
      <xdr:spPr>
        <a:xfrm>
          <a:off x="14541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167005</xdr:rowOff>
    </xdr:from>
    <xdr:ext cx="534035" cy="258445"/>
    <xdr:sp macro="" textlink="">
      <xdr:nvSpPr>
        <xdr:cNvPr id="650" name="テキスト ボックス 649"/>
        <xdr:cNvSpPr txBox="1"/>
      </xdr:nvSpPr>
      <xdr:spPr>
        <a:xfrm>
          <a:off x="14324965" y="13197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82550</xdr:rowOff>
    </xdr:from>
    <xdr:to xmlns:xdr="http://schemas.openxmlformats.org/drawingml/2006/spreadsheetDrawing">
      <xdr:col>72</xdr:col>
      <xdr:colOff>38100</xdr:colOff>
      <xdr:row>79</xdr:row>
      <xdr:rowOff>12700</xdr:rowOff>
    </xdr:to>
    <xdr:sp macro="" textlink="">
      <xdr:nvSpPr>
        <xdr:cNvPr id="651" name="楕円 650"/>
        <xdr:cNvSpPr/>
      </xdr:nvSpPr>
      <xdr:spPr>
        <a:xfrm>
          <a:off x="13652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29210</xdr:rowOff>
    </xdr:from>
    <xdr:ext cx="534035" cy="258445"/>
    <xdr:sp macro="" textlink="">
      <xdr:nvSpPr>
        <xdr:cNvPr id="652" name="テキスト ボックス 651"/>
        <xdr:cNvSpPr txBox="1"/>
      </xdr:nvSpPr>
      <xdr:spPr>
        <a:xfrm>
          <a:off x="13435965" y="13230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84455</xdr:rowOff>
    </xdr:from>
    <xdr:to xmlns:xdr="http://schemas.openxmlformats.org/drawingml/2006/spreadsheetDrawing">
      <xdr:col>67</xdr:col>
      <xdr:colOff>101600</xdr:colOff>
      <xdr:row>79</xdr:row>
      <xdr:rowOff>14605</xdr:rowOff>
    </xdr:to>
    <xdr:sp macro="" textlink="">
      <xdr:nvSpPr>
        <xdr:cNvPr id="653" name="楕円 652"/>
        <xdr:cNvSpPr/>
      </xdr:nvSpPr>
      <xdr:spPr>
        <a:xfrm>
          <a:off x="12763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31115</xdr:rowOff>
    </xdr:from>
    <xdr:ext cx="534035" cy="258445"/>
    <xdr:sp macro="" textlink="">
      <xdr:nvSpPr>
        <xdr:cNvPr id="654" name="テキスト ボックス 653"/>
        <xdr:cNvSpPr txBox="1"/>
      </xdr:nvSpPr>
      <xdr:spPr>
        <a:xfrm>
          <a:off x="12546965" y="13232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3" name="テキスト ボックス 66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5" name="直線コネクタ 66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6" name="テキスト ボックス 66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7" name="直線コネクタ 66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68" name="テキスト ボックス 667"/>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9" name="直線コネクタ 66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70" name="テキスト ボックス 669"/>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1" name="直線コネクタ 67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72" name="テキスト ボックス 671"/>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3" name="直線コネクタ 67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74" name="テキスト ボックス 673"/>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76" name="テキスト ボックス 675"/>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13335</xdr:rowOff>
    </xdr:from>
    <xdr:to xmlns:xdr="http://schemas.openxmlformats.org/drawingml/2006/spreadsheetDrawing">
      <xdr:col>85</xdr:col>
      <xdr:colOff>126365</xdr:colOff>
      <xdr:row>99</xdr:row>
      <xdr:rowOff>43815</xdr:rowOff>
    </xdr:to>
    <xdr:cxnSp macro="">
      <xdr:nvCxnSpPr>
        <xdr:cNvPr id="678" name="直線コネクタ 677"/>
        <xdr:cNvCxnSpPr/>
      </xdr:nvCxnSpPr>
      <xdr:spPr>
        <a:xfrm flipV="1">
          <a:off x="16317595" y="15615285"/>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47625</xdr:rowOff>
    </xdr:from>
    <xdr:ext cx="378460" cy="259080"/>
    <xdr:sp macro="" textlink="">
      <xdr:nvSpPr>
        <xdr:cNvPr id="679" name="公債費最小値テキスト"/>
        <xdr:cNvSpPr txBox="1"/>
      </xdr:nvSpPr>
      <xdr:spPr>
        <a:xfrm>
          <a:off x="16370300" y="17021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43815</xdr:rowOff>
    </xdr:from>
    <xdr:to xmlns:xdr="http://schemas.openxmlformats.org/drawingml/2006/spreadsheetDrawing">
      <xdr:col>86</xdr:col>
      <xdr:colOff>25400</xdr:colOff>
      <xdr:row>99</xdr:row>
      <xdr:rowOff>43815</xdr:rowOff>
    </xdr:to>
    <xdr:cxnSp macro="">
      <xdr:nvCxnSpPr>
        <xdr:cNvPr id="680" name="直線コネクタ 679"/>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132080</xdr:rowOff>
    </xdr:from>
    <xdr:ext cx="598805" cy="258445"/>
    <xdr:sp macro="" textlink="">
      <xdr:nvSpPr>
        <xdr:cNvPr id="681" name="公債費最大値テキスト"/>
        <xdr:cNvSpPr txBox="1"/>
      </xdr:nvSpPr>
      <xdr:spPr>
        <a:xfrm>
          <a:off x="16370300" y="15391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736,298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13335</xdr:rowOff>
    </xdr:from>
    <xdr:to xmlns:xdr="http://schemas.openxmlformats.org/drawingml/2006/spreadsheetDrawing">
      <xdr:col>86</xdr:col>
      <xdr:colOff>25400</xdr:colOff>
      <xdr:row>91</xdr:row>
      <xdr:rowOff>13335</xdr:rowOff>
    </xdr:to>
    <xdr:cxnSp macro="">
      <xdr:nvCxnSpPr>
        <xdr:cNvPr id="682" name="直線コネクタ 681"/>
        <xdr:cNvCxnSpPr/>
      </xdr:nvCxnSpPr>
      <xdr:spPr>
        <a:xfrm>
          <a:off x="16230600" y="1561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31750</xdr:rowOff>
    </xdr:from>
    <xdr:to xmlns:xdr="http://schemas.openxmlformats.org/drawingml/2006/spreadsheetDrawing">
      <xdr:col>85</xdr:col>
      <xdr:colOff>127000</xdr:colOff>
      <xdr:row>97</xdr:row>
      <xdr:rowOff>121920</xdr:rowOff>
    </xdr:to>
    <xdr:cxnSp macro="">
      <xdr:nvCxnSpPr>
        <xdr:cNvPr id="683" name="直線コネクタ 682"/>
        <xdr:cNvCxnSpPr/>
      </xdr:nvCxnSpPr>
      <xdr:spPr>
        <a:xfrm>
          <a:off x="15481300" y="1666240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86360</xdr:rowOff>
    </xdr:from>
    <xdr:ext cx="598805" cy="258445"/>
    <xdr:sp macro="" textlink="">
      <xdr:nvSpPr>
        <xdr:cNvPr id="684" name="公債費平均値テキスト"/>
        <xdr:cNvSpPr txBox="1"/>
      </xdr:nvSpPr>
      <xdr:spPr>
        <a:xfrm>
          <a:off x="16370300" y="165455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63500</xdr:rowOff>
    </xdr:from>
    <xdr:to xmlns:xdr="http://schemas.openxmlformats.org/drawingml/2006/spreadsheetDrawing">
      <xdr:col>85</xdr:col>
      <xdr:colOff>177800</xdr:colOff>
      <xdr:row>97</xdr:row>
      <xdr:rowOff>164465</xdr:rowOff>
    </xdr:to>
    <xdr:sp macro="" textlink="">
      <xdr:nvSpPr>
        <xdr:cNvPr id="685" name="フローチャート: 判断 684"/>
        <xdr:cNvSpPr/>
      </xdr:nvSpPr>
      <xdr:spPr>
        <a:xfrm>
          <a:off x="162687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31750</xdr:rowOff>
    </xdr:from>
    <xdr:to xmlns:xdr="http://schemas.openxmlformats.org/drawingml/2006/spreadsheetDrawing">
      <xdr:col>81</xdr:col>
      <xdr:colOff>50800</xdr:colOff>
      <xdr:row>97</xdr:row>
      <xdr:rowOff>114300</xdr:rowOff>
    </xdr:to>
    <xdr:cxnSp macro="">
      <xdr:nvCxnSpPr>
        <xdr:cNvPr id="686" name="直線コネクタ 685"/>
        <xdr:cNvCxnSpPr/>
      </xdr:nvCxnSpPr>
      <xdr:spPr>
        <a:xfrm flipV="1">
          <a:off x="14592300" y="1666240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53975</xdr:rowOff>
    </xdr:from>
    <xdr:to xmlns:xdr="http://schemas.openxmlformats.org/drawingml/2006/spreadsheetDrawing">
      <xdr:col>81</xdr:col>
      <xdr:colOff>101600</xdr:colOff>
      <xdr:row>97</xdr:row>
      <xdr:rowOff>155575</xdr:rowOff>
    </xdr:to>
    <xdr:sp macro="" textlink="">
      <xdr:nvSpPr>
        <xdr:cNvPr id="687" name="フローチャート: 判断 686"/>
        <xdr:cNvSpPr/>
      </xdr:nvSpPr>
      <xdr:spPr>
        <a:xfrm>
          <a:off x="15430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146685</xdr:rowOff>
    </xdr:from>
    <xdr:ext cx="598170" cy="258445"/>
    <xdr:sp macro="" textlink="">
      <xdr:nvSpPr>
        <xdr:cNvPr id="688" name="テキスト ボックス 687"/>
        <xdr:cNvSpPr txBox="1"/>
      </xdr:nvSpPr>
      <xdr:spPr>
        <a:xfrm>
          <a:off x="15181580" y="16777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86360</xdr:rowOff>
    </xdr:from>
    <xdr:to xmlns:xdr="http://schemas.openxmlformats.org/drawingml/2006/spreadsheetDrawing">
      <xdr:col>76</xdr:col>
      <xdr:colOff>114300</xdr:colOff>
      <xdr:row>97</xdr:row>
      <xdr:rowOff>114300</xdr:rowOff>
    </xdr:to>
    <xdr:cxnSp macro="">
      <xdr:nvCxnSpPr>
        <xdr:cNvPr id="689" name="直線コネクタ 688"/>
        <xdr:cNvCxnSpPr/>
      </xdr:nvCxnSpPr>
      <xdr:spPr>
        <a:xfrm>
          <a:off x="13703300" y="167170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57785</xdr:rowOff>
    </xdr:from>
    <xdr:to xmlns:xdr="http://schemas.openxmlformats.org/drawingml/2006/spreadsheetDrawing">
      <xdr:col>76</xdr:col>
      <xdr:colOff>165100</xdr:colOff>
      <xdr:row>97</xdr:row>
      <xdr:rowOff>159385</xdr:rowOff>
    </xdr:to>
    <xdr:sp macro="" textlink="">
      <xdr:nvSpPr>
        <xdr:cNvPr id="690" name="フローチャート: 判断 689"/>
        <xdr:cNvSpPr/>
      </xdr:nvSpPr>
      <xdr:spPr>
        <a:xfrm>
          <a:off x="14541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4445</xdr:rowOff>
    </xdr:from>
    <xdr:ext cx="598170" cy="259080"/>
    <xdr:sp macro="" textlink="">
      <xdr:nvSpPr>
        <xdr:cNvPr id="691" name="テキスト ボックス 690"/>
        <xdr:cNvSpPr txBox="1"/>
      </xdr:nvSpPr>
      <xdr:spPr>
        <a:xfrm>
          <a:off x="142925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45085</xdr:rowOff>
    </xdr:from>
    <xdr:to xmlns:xdr="http://schemas.openxmlformats.org/drawingml/2006/spreadsheetDrawing">
      <xdr:col>71</xdr:col>
      <xdr:colOff>177800</xdr:colOff>
      <xdr:row>97</xdr:row>
      <xdr:rowOff>86360</xdr:rowOff>
    </xdr:to>
    <xdr:cxnSp macro="">
      <xdr:nvCxnSpPr>
        <xdr:cNvPr id="692" name="直線コネクタ 691"/>
        <xdr:cNvCxnSpPr/>
      </xdr:nvCxnSpPr>
      <xdr:spPr>
        <a:xfrm>
          <a:off x="12814300" y="166757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57785</xdr:rowOff>
    </xdr:from>
    <xdr:to xmlns:xdr="http://schemas.openxmlformats.org/drawingml/2006/spreadsheetDrawing">
      <xdr:col>72</xdr:col>
      <xdr:colOff>38100</xdr:colOff>
      <xdr:row>97</xdr:row>
      <xdr:rowOff>159385</xdr:rowOff>
    </xdr:to>
    <xdr:sp macro="" textlink="">
      <xdr:nvSpPr>
        <xdr:cNvPr id="693" name="フローチャート: 判断 692"/>
        <xdr:cNvSpPr/>
      </xdr:nvSpPr>
      <xdr:spPr>
        <a:xfrm>
          <a:off x="13652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150495</xdr:rowOff>
    </xdr:from>
    <xdr:ext cx="598170" cy="259080"/>
    <xdr:sp macro="" textlink="">
      <xdr:nvSpPr>
        <xdr:cNvPr id="694" name="テキスト ボックス 693"/>
        <xdr:cNvSpPr txBox="1"/>
      </xdr:nvSpPr>
      <xdr:spPr>
        <a:xfrm>
          <a:off x="13403580" y="16781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52705</xdr:rowOff>
    </xdr:from>
    <xdr:to xmlns:xdr="http://schemas.openxmlformats.org/drawingml/2006/spreadsheetDrawing">
      <xdr:col>67</xdr:col>
      <xdr:colOff>101600</xdr:colOff>
      <xdr:row>97</xdr:row>
      <xdr:rowOff>154940</xdr:rowOff>
    </xdr:to>
    <xdr:sp macro="" textlink="">
      <xdr:nvSpPr>
        <xdr:cNvPr id="695" name="フローチャート: 判断 694"/>
        <xdr:cNvSpPr/>
      </xdr:nvSpPr>
      <xdr:spPr>
        <a:xfrm>
          <a:off x="12763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145415</xdr:rowOff>
    </xdr:from>
    <xdr:ext cx="598170" cy="258445"/>
    <xdr:sp macro="" textlink="">
      <xdr:nvSpPr>
        <xdr:cNvPr id="696" name="テキスト ボックス 695"/>
        <xdr:cNvSpPr txBox="1"/>
      </xdr:nvSpPr>
      <xdr:spPr>
        <a:xfrm>
          <a:off x="12514580" y="16776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71120</xdr:rowOff>
    </xdr:from>
    <xdr:to xmlns:xdr="http://schemas.openxmlformats.org/drawingml/2006/spreadsheetDrawing">
      <xdr:col>85</xdr:col>
      <xdr:colOff>177800</xdr:colOff>
      <xdr:row>98</xdr:row>
      <xdr:rowOff>1270</xdr:rowOff>
    </xdr:to>
    <xdr:sp macro="" textlink="">
      <xdr:nvSpPr>
        <xdr:cNvPr id="702" name="楕円 701"/>
        <xdr:cNvSpPr/>
      </xdr:nvSpPr>
      <xdr:spPr>
        <a:xfrm>
          <a:off x="16268700" y="167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49530</xdr:rowOff>
    </xdr:from>
    <xdr:ext cx="598805" cy="259080"/>
    <xdr:sp macro="" textlink="">
      <xdr:nvSpPr>
        <xdr:cNvPr id="703" name="公債費該当値テキスト"/>
        <xdr:cNvSpPr txBox="1"/>
      </xdr:nvSpPr>
      <xdr:spPr>
        <a:xfrm>
          <a:off x="16370300" y="1668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152400</xdr:rowOff>
    </xdr:from>
    <xdr:to xmlns:xdr="http://schemas.openxmlformats.org/drawingml/2006/spreadsheetDrawing">
      <xdr:col>81</xdr:col>
      <xdr:colOff>101600</xdr:colOff>
      <xdr:row>97</xdr:row>
      <xdr:rowOff>82550</xdr:rowOff>
    </xdr:to>
    <xdr:sp macro="" textlink="">
      <xdr:nvSpPr>
        <xdr:cNvPr id="704" name="楕円 703"/>
        <xdr:cNvSpPr/>
      </xdr:nvSpPr>
      <xdr:spPr>
        <a:xfrm>
          <a:off x="15430500" y="166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99060</xdr:rowOff>
    </xdr:from>
    <xdr:ext cx="598170" cy="258445"/>
    <xdr:sp macro="" textlink="">
      <xdr:nvSpPr>
        <xdr:cNvPr id="705" name="テキスト ボックス 704"/>
        <xdr:cNvSpPr txBox="1"/>
      </xdr:nvSpPr>
      <xdr:spPr>
        <a:xfrm>
          <a:off x="15181580" y="16386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63500</xdr:rowOff>
    </xdr:from>
    <xdr:to xmlns:xdr="http://schemas.openxmlformats.org/drawingml/2006/spreadsheetDrawing">
      <xdr:col>76</xdr:col>
      <xdr:colOff>165100</xdr:colOff>
      <xdr:row>97</xdr:row>
      <xdr:rowOff>165100</xdr:rowOff>
    </xdr:to>
    <xdr:sp macro="" textlink="">
      <xdr:nvSpPr>
        <xdr:cNvPr id="706" name="楕円 705"/>
        <xdr:cNvSpPr/>
      </xdr:nvSpPr>
      <xdr:spPr>
        <a:xfrm>
          <a:off x="14541500" y="166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156210</xdr:rowOff>
    </xdr:from>
    <xdr:ext cx="598170" cy="258445"/>
    <xdr:sp macro="" textlink="">
      <xdr:nvSpPr>
        <xdr:cNvPr id="707" name="テキスト ボックス 706"/>
        <xdr:cNvSpPr txBox="1"/>
      </xdr:nvSpPr>
      <xdr:spPr>
        <a:xfrm>
          <a:off x="14292580" y="167868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34925</xdr:rowOff>
    </xdr:from>
    <xdr:to xmlns:xdr="http://schemas.openxmlformats.org/drawingml/2006/spreadsheetDrawing">
      <xdr:col>72</xdr:col>
      <xdr:colOff>38100</xdr:colOff>
      <xdr:row>97</xdr:row>
      <xdr:rowOff>136525</xdr:rowOff>
    </xdr:to>
    <xdr:sp macro="" textlink="">
      <xdr:nvSpPr>
        <xdr:cNvPr id="708" name="楕円 707"/>
        <xdr:cNvSpPr/>
      </xdr:nvSpPr>
      <xdr:spPr>
        <a:xfrm>
          <a:off x="13652500" y="166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153035</xdr:rowOff>
    </xdr:from>
    <xdr:ext cx="598170" cy="259080"/>
    <xdr:sp macro="" textlink="">
      <xdr:nvSpPr>
        <xdr:cNvPr id="709" name="テキスト ボックス 708"/>
        <xdr:cNvSpPr txBox="1"/>
      </xdr:nvSpPr>
      <xdr:spPr>
        <a:xfrm>
          <a:off x="13403580" y="164407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166370</xdr:rowOff>
    </xdr:from>
    <xdr:to xmlns:xdr="http://schemas.openxmlformats.org/drawingml/2006/spreadsheetDrawing">
      <xdr:col>67</xdr:col>
      <xdr:colOff>101600</xdr:colOff>
      <xdr:row>97</xdr:row>
      <xdr:rowOff>95885</xdr:rowOff>
    </xdr:to>
    <xdr:sp macro="" textlink="">
      <xdr:nvSpPr>
        <xdr:cNvPr id="710" name="楕円 709"/>
        <xdr:cNvSpPr/>
      </xdr:nvSpPr>
      <xdr:spPr>
        <a:xfrm>
          <a:off x="12763500" y="16625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95</xdr:row>
      <xdr:rowOff>112395</xdr:rowOff>
    </xdr:from>
    <xdr:ext cx="598170" cy="258445"/>
    <xdr:sp macro="" textlink="">
      <xdr:nvSpPr>
        <xdr:cNvPr id="711" name="テキスト ボックス 710"/>
        <xdr:cNvSpPr txBox="1"/>
      </xdr:nvSpPr>
      <xdr:spPr>
        <a:xfrm>
          <a:off x="12514580" y="16400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0" name="テキスト ボックス 71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2" name="直線コネクタ 72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3" name="テキスト ボックス 722"/>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4" name="直線コネクタ 72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25" name="テキスト ボックス 724"/>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6" name="直線コネクタ 72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27" name="テキスト ボックス 726"/>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8" name="直線コネクタ 72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9" name="テキスト ボックス 728"/>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1" name="テキスト ボックス 73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34290</xdr:rowOff>
    </xdr:from>
    <xdr:to xmlns:xdr="http://schemas.openxmlformats.org/drawingml/2006/spreadsheetDrawing">
      <xdr:col>116</xdr:col>
      <xdr:colOff>62865</xdr:colOff>
      <xdr:row>38</xdr:row>
      <xdr:rowOff>139700</xdr:rowOff>
    </xdr:to>
    <xdr:cxnSp macro="">
      <xdr:nvCxnSpPr>
        <xdr:cNvPr id="733" name="直線コネクタ 732"/>
        <xdr:cNvCxnSpPr/>
      </xdr:nvCxnSpPr>
      <xdr:spPr>
        <a:xfrm flipV="1">
          <a:off x="22159595" y="5177790"/>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10160</xdr:rowOff>
    </xdr:from>
    <xdr:ext cx="249555" cy="259080"/>
    <xdr:sp macro="" textlink="">
      <xdr:nvSpPr>
        <xdr:cNvPr id="734" name="諸支出金最小値テキスト"/>
        <xdr:cNvSpPr txBox="1"/>
      </xdr:nvSpPr>
      <xdr:spPr>
        <a:xfrm>
          <a:off x="222123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5" name="直線コネクタ 73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152400</xdr:rowOff>
    </xdr:from>
    <xdr:ext cx="534670" cy="259080"/>
    <xdr:sp macro="" textlink="">
      <xdr:nvSpPr>
        <xdr:cNvPr id="736" name="諸支出金最大値テキスト"/>
        <xdr:cNvSpPr txBox="1"/>
      </xdr:nvSpPr>
      <xdr:spPr>
        <a:xfrm>
          <a:off x="22212300" y="4953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32,306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34290</xdr:rowOff>
    </xdr:from>
    <xdr:to xmlns:xdr="http://schemas.openxmlformats.org/drawingml/2006/spreadsheetDrawing">
      <xdr:col>116</xdr:col>
      <xdr:colOff>152400</xdr:colOff>
      <xdr:row>30</xdr:row>
      <xdr:rowOff>34290</xdr:rowOff>
    </xdr:to>
    <xdr:cxnSp macro="">
      <xdr:nvCxnSpPr>
        <xdr:cNvPr id="737" name="直線コネクタ 736"/>
        <xdr:cNvCxnSpPr/>
      </xdr:nvCxnSpPr>
      <xdr:spPr>
        <a:xfrm>
          <a:off x="22072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8" name="直線コネクタ 73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99060</xdr:rowOff>
    </xdr:from>
    <xdr:ext cx="378460" cy="258445"/>
    <xdr:sp macro="" textlink="">
      <xdr:nvSpPr>
        <xdr:cNvPr id="739" name="諸支出金平均値テキスト"/>
        <xdr:cNvSpPr txBox="1"/>
      </xdr:nvSpPr>
      <xdr:spPr>
        <a:xfrm>
          <a:off x="22212300" y="644271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76200</xdr:rowOff>
    </xdr:from>
    <xdr:to xmlns:xdr="http://schemas.openxmlformats.org/drawingml/2006/spreadsheetDrawing">
      <xdr:col>116</xdr:col>
      <xdr:colOff>114300</xdr:colOff>
      <xdr:row>39</xdr:row>
      <xdr:rowOff>6350</xdr:rowOff>
    </xdr:to>
    <xdr:sp macro="" textlink="">
      <xdr:nvSpPr>
        <xdr:cNvPr id="740" name="フローチャート: 判断 739"/>
        <xdr:cNvSpPr/>
      </xdr:nvSpPr>
      <xdr:spPr>
        <a:xfrm>
          <a:off x="22110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1" name="直線コネクタ 74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69215</xdr:rowOff>
    </xdr:from>
    <xdr:to xmlns:xdr="http://schemas.openxmlformats.org/drawingml/2006/spreadsheetDrawing">
      <xdr:col>112</xdr:col>
      <xdr:colOff>38100</xdr:colOff>
      <xdr:row>38</xdr:row>
      <xdr:rowOff>170815</xdr:rowOff>
    </xdr:to>
    <xdr:sp macro="" textlink="">
      <xdr:nvSpPr>
        <xdr:cNvPr id="742" name="フローチャート: 判断 741"/>
        <xdr:cNvSpPr/>
      </xdr:nvSpPr>
      <xdr:spPr>
        <a:xfrm>
          <a:off x="2127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15875</xdr:rowOff>
    </xdr:from>
    <xdr:ext cx="378460" cy="259080"/>
    <xdr:sp macro="" textlink="">
      <xdr:nvSpPr>
        <xdr:cNvPr id="743" name="テキスト ボックス 742"/>
        <xdr:cNvSpPr txBox="1"/>
      </xdr:nvSpPr>
      <xdr:spPr>
        <a:xfrm>
          <a:off x="21134070" y="63595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4" name="直線コネクタ 74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60325</xdr:rowOff>
    </xdr:from>
    <xdr:to xmlns:xdr="http://schemas.openxmlformats.org/drawingml/2006/spreadsheetDrawing">
      <xdr:col>107</xdr:col>
      <xdr:colOff>101600</xdr:colOff>
      <xdr:row>38</xdr:row>
      <xdr:rowOff>161925</xdr:rowOff>
    </xdr:to>
    <xdr:sp macro="" textlink="">
      <xdr:nvSpPr>
        <xdr:cNvPr id="745" name="フローチャート: 判断 744"/>
        <xdr:cNvSpPr/>
      </xdr:nvSpPr>
      <xdr:spPr>
        <a:xfrm>
          <a:off x="20383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6985</xdr:rowOff>
    </xdr:from>
    <xdr:ext cx="378460" cy="258445"/>
    <xdr:sp macro="" textlink="">
      <xdr:nvSpPr>
        <xdr:cNvPr id="746" name="テキスト ボックス 745"/>
        <xdr:cNvSpPr txBox="1"/>
      </xdr:nvSpPr>
      <xdr:spPr>
        <a:xfrm>
          <a:off x="20245070" y="6350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7" name="直線コネクタ 74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63500</xdr:rowOff>
    </xdr:from>
    <xdr:to xmlns:xdr="http://schemas.openxmlformats.org/drawingml/2006/spreadsheetDrawing">
      <xdr:col>102</xdr:col>
      <xdr:colOff>165100</xdr:colOff>
      <xdr:row>38</xdr:row>
      <xdr:rowOff>165100</xdr:rowOff>
    </xdr:to>
    <xdr:sp macro="" textlink="">
      <xdr:nvSpPr>
        <xdr:cNvPr id="748" name="フローチャート: 判断 747"/>
        <xdr:cNvSpPr/>
      </xdr:nvSpPr>
      <xdr:spPr>
        <a:xfrm>
          <a:off x="19494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10160</xdr:rowOff>
    </xdr:from>
    <xdr:ext cx="378460" cy="259080"/>
    <xdr:sp macro="" textlink="">
      <xdr:nvSpPr>
        <xdr:cNvPr id="749" name="テキスト ボックス 748"/>
        <xdr:cNvSpPr txBox="1"/>
      </xdr:nvSpPr>
      <xdr:spPr>
        <a:xfrm>
          <a:off x="19356070" y="6353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151765</xdr:rowOff>
    </xdr:from>
    <xdr:to xmlns:xdr="http://schemas.openxmlformats.org/drawingml/2006/spreadsheetDrawing">
      <xdr:col>98</xdr:col>
      <xdr:colOff>38100</xdr:colOff>
      <xdr:row>38</xdr:row>
      <xdr:rowOff>81915</xdr:rowOff>
    </xdr:to>
    <xdr:sp macro="" textlink="">
      <xdr:nvSpPr>
        <xdr:cNvPr id="750" name="フローチャート: 判断 749"/>
        <xdr:cNvSpPr/>
      </xdr:nvSpPr>
      <xdr:spPr>
        <a:xfrm>
          <a:off x="18605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98425</xdr:rowOff>
    </xdr:from>
    <xdr:ext cx="469265" cy="258445"/>
    <xdr:sp macro="" textlink="">
      <xdr:nvSpPr>
        <xdr:cNvPr id="751" name="テキスト ボックス 750"/>
        <xdr:cNvSpPr txBox="1"/>
      </xdr:nvSpPr>
      <xdr:spPr>
        <a:xfrm>
          <a:off x="18421350" y="627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54610</xdr:rowOff>
    </xdr:from>
    <xdr:ext cx="249555" cy="258445"/>
    <xdr:sp macro="" textlink="">
      <xdr:nvSpPr>
        <xdr:cNvPr id="758" name="諸支出金該当値テキスト"/>
        <xdr:cNvSpPr txBox="1"/>
      </xdr:nvSpPr>
      <xdr:spPr>
        <a:xfrm>
          <a:off x="22212300" y="65697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0" name="テキスト ボックス 759"/>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2" name="テキスト ボックス 761"/>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64" name="テキスト ボックス 763"/>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66" name="テキスト ボックス 765"/>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5" name="テキスト ボックス 77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25400</xdr:rowOff>
    </xdr:from>
    <xdr:to xmlns:xdr="http://schemas.openxmlformats.org/drawingml/2006/spreadsheetDrawing">
      <xdr:col>120</xdr:col>
      <xdr:colOff>114300</xdr:colOff>
      <xdr:row>58</xdr:row>
      <xdr:rowOff>25400</xdr:rowOff>
    </xdr:to>
    <xdr:cxnSp macro="">
      <xdr:nvCxnSpPr>
        <xdr:cNvPr id="777" name="直線コネクタ 776"/>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54610</xdr:rowOff>
    </xdr:from>
    <xdr:ext cx="248285" cy="258445"/>
    <xdr:sp macro="" textlink="">
      <xdr:nvSpPr>
        <xdr:cNvPr id="778" name="テキスト ボックス 777"/>
        <xdr:cNvSpPr txBox="1"/>
      </xdr:nvSpPr>
      <xdr:spPr>
        <a:xfrm>
          <a:off x="18039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9" name="直線コネクタ 77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0" name="テキスト ボックス 779"/>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82550</xdr:rowOff>
    </xdr:from>
    <xdr:to xmlns:xdr="http://schemas.openxmlformats.org/drawingml/2006/spreadsheetDrawing">
      <xdr:col>120</xdr:col>
      <xdr:colOff>114300</xdr:colOff>
      <xdr:row>51</xdr:row>
      <xdr:rowOff>82550</xdr:rowOff>
    </xdr:to>
    <xdr:cxnSp macro="">
      <xdr:nvCxnSpPr>
        <xdr:cNvPr id="781" name="直線コネクタ 780"/>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50</xdr:row>
      <xdr:rowOff>111760</xdr:rowOff>
    </xdr:from>
    <xdr:ext cx="531495" cy="258445"/>
    <xdr:sp macro="" textlink="">
      <xdr:nvSpPr>
        <xdr:cNvPr id="782" name="テキスト ボックス 781"/>
        <xdr:cNvSpPr txBox="1"/>
      </xdr:nvSpPr>
      <xdr:spPr>
        <a:xfrm>
          <a:off x="17756505" y="8684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4" name="テキスト ボックス 783"/>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40640</xdr:rowOff>
    </xdr:from>
    <xdr:to xmlns:xdr="http://schemas.openxmlformats.org/drawingml/2006/spreadsheetDrawing">
      <xdr:col>116</xdr:col>
      <xdr:colOff>62865</xdr:colOff>
      <xdr:row>58</xdr:row>
      <xdr:rowOff>25400</xdr:rowOff>
    </xdr:to>
    <xdr:cxnSp macro="">
      <xdr:nvCxnSpPr>
        <xdr:cNvPr id="786" name="直線コネクタ 785"/>
        <xdr:cNvCxnSpPr/>
      </xdr:nvCxnSpPr>
      <xdr:spPr>
        <a:xfrm flipV="1">
          <a:off x="22159595" y="8784590"/>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76200</xdr:rowOff>
    </xdr:from>
    <xdr:ext cx="249555" cy="258445"/>
    <xdr:sp macro="" textlink="">
      <xdr:nvSpPr>
        <xdr:cNvPr id="787" name="前年度繰上充用金最小値テキスト"/>
        <xdr:cNvSpPr txBox="1"/>
      </xdr:nvSpPr>
      <xdr:spPr>
        <a:xfrm>
          <a:off x="22212300" y="100203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788" name="直線コネクタ 787"/>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158750</xdr:rowOff>
    </xdr:from>
    <xdr:ext cx="534670" cy="259080"/>
    <xdr:sp macro="" textlink="">
      <xdr:nvSpPr>
        <xdr:cNvPr id="789" name="前年度繰上充用金最大値テキスト"/>
        <xdr:cNvSpPr txBox="1"/>
      </xdr:nvSpPr>
      <xdr:spPr>
        <a:xfrm>
          <a:off x="22212300" y="8559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20,732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51</xdr:row>
      <xdr:rowOff>40640</xdr:rowOff>
    </xdr:from>
    <xdr:to xmlns:xdr="http://schemas.openxmlformats.org/drawingml/2006/spreadsheetDrawing">
      <xdr:col>116</xdr:col>
      <xdr:colOff>152400</xdr:colOff>
      <xdr:row>51</xdr:row>
      <xdr:rowOff>40640</xdr:rowOff>
    </xdr:to>
    <xdr:cxnSp macro="">
      <xdr:nvCxnSpPr>
        <xdr:cNvPr id="790" name="直線コネクタ 789"/>
        <xdr:cNvCxnSpPr/>
      </xdr:nvCxnSpPr>
      <xdr:spPr>
        <a:xfrm>
          <a:off x="22072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25400</xdr:rowOff>
    </xdr:from>
    <xdr:to xmlns:xdr="http://schemas.openxmlformats.org/drawingml/2006/spreadsheetDrawing">
      <xdr:col>116</xdr:col>
      <xdr:colOff>63500</xdr:colOff>
      <xdr:row>58</xdr:row>
      <xdr:rowOff>25400</xdr:rowOff>
    </xdr:to>
    <xdr:cxnSp macro="">
      <xdr:nvCxnSpPr>
        <xdr:cNvPr id="791" name="直線コネクタ 790"/>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165100</xdr:rowOff>
    </xdr:from>
    <xdr:ext cx="313690" cy="259080"/>
    <xdr:sp macro="" textlink="">
      <xdr:nvSpPr>
        <xdr:cNvPr id="792" name="前年度繰上充用金平均値テキスト"/>
        <xdr:cNvSpPr txBox="1"/>
      </xdr:nvSpPr>
      <xdr:spPr>
        <a:xfrm>
          <a:off x="22212300" y="97663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142240</xdr:rowOff>
    </xdr:from>
    <xdr:to xmlns:xdr="http://schemas.openxmlformats.org/drawingml/2006/spreadsheetDrawing">
      <xdr:col>116</xdr:col>
      <xdr:colOff>114300</xdr:colOff>
      <xdr:row>58</xdr:row>
      <xdr:rowOff>72390</xdr:rowOff>
    </xdr:to>
    <xdr:sp macro="" textlink="">
      <xdr:nvSpPr>
        <xdr:cNvPr id="793" name="フローチャート: 判断 792"/>
        <xdr:cNvSpPr/>
      </xdr:nvSpPr>
      <xdr:spPr>
        <a:xfrm>
          <a:off x="221107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25400</xdr:rowOff>
    </xdr:from>
    <xdr:to xmlns:xdr="http://schemas.openxmlformats.org/drawingml/2006/spreadsheetDrawing">
      <xdr:col>111</xdr:col>
      <xdr:colOff>177800</xdr:colOff>
      <xdr:row>58</xdr:row>
      <xdr:rowOff>25400</xdr:rowOff>
    </xdr:to>
    <xdr:cxnSp macro="">
      <xdr:nvCxnSpPr>
        <xdr:cNvPr id="794" name="直線コネクタ 793"/>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58</xdr:row>
      <xdr:rowOff>67310</xdr:rowOff>
    </xdr:from>
    <xdr:ext cx="248920" cy="259080"/>
    <xdr:sp macro="" textlink="">
      <xdr:nvSpPr>
        <xdr:cNvPr id="796" name="テキスト ボックス 795"/>
        <xdr:cNvSpPr txBox="1"/>
      </xdr:nvSpPr>
      <xdr:spPr>
        <a:xfrm>
          <a:off x="21198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25400</xdr:rowOff>
    </xdr:from>
    <xdr:to xmlns:xdr="http://schemas.openxmlformats.org/drawingml/2006/spreadsheetDrawing">
      <xdr:col>107</xdr:col>
      <xdr:colOff>50800</xdr:colOff>
      <xdr:row>58</xdr:row>
      <xdr:rowOff>25400</xdr:rowOff>
    </xdr:to>
    <xdr:cxnSp macro="">
      <xdr:nvCxnSpPr>
        <xdr:cNvPr id="797" name="直線コネクタ 796"/>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58</xdr:row>
      <xdr:rowOff>67310</xdr:rowOff>
    </xdr:from>
    <xdr:ext cx="248920" cy="259080"/>
    <xdr:sp macro="" textlink="">
      <xdr:nvSpPr>
        <xdr:cNvPr id="799" name="テキスト ボックス 798"/>
        <xdr:cNvSpPr txBox="1"/>
      </xdr:nvSpPr>
      <xdr:spPr>
        <a:xfrm>
          <a:off x="20309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25400</xdr:rowOff>
    </xdr:from>
    <xdr:to xmlns:xdr="http://schemas.openxmlformats.org/drawingml/2006/spreadsheetDrawing">
      <xdr:col>102</xdr:col>
      <xdr:colOff>114300</xdr:colOff>
      <xdr:row>58</xdr:row>
      <xdr:rowOff>25400</xdr:rowOff>
    </xdr:to>
    <xdr:cxnSp macro="">
      <xdr:nvCxnSpPr>
        <xdr:cNvPr id="800" name="直線コネクタ 799"/>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146050</xdr:rowOff>
    </xdr:from>
    <xdr:to xmlns:xdr="http://schemas.openxmlformats.org/drawingml/2006/spreadsheetDrawing">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58</xdr:row>
      <xdr:rowOff>67310</xdr:rowOff>
    </xdr:from>
    <xdr:ext cx="248920" cy="259080"/>
    <xdr:sp macro="" textlink="">
      <xdr:nvSpPr>
        <xdr:cNvPr id="802" name="テキスト ボックス 801"/>
        <xdr:cNvSpPr txBox="1"/>
      </xdr:nvSpPr>
      <xdr:spPr>
        <a:xfrm>
          <a:off x="19420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146050</xdr:rowOff>
    </xdr:from>
    <xdr:to xmlns:xdr="http://schemas.openxmlformats.org/drawingml/2006/spreadsheetDrawing">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58</xdr:row>
      <xdr:rowOff>67310</xdr:rowOff>
    </xdr:from>
    <xdr:ext cx="248920" cy="259080"/>
    <xdr:sp macro="" textlink="">
      <xdr:nvSpPr>
        <xdr:cNvPr id="804" name="テキスト ボックス 803"/>
        <xdr:cNvSpPr txBox="1"/>
      </xdr:nvSpPr>
      <xdr:spPr>
        <a:xfrm>
          <a:off x="18531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146050</xdr:rowOff>
    </xdr:from>
    <xdr:to xmlns:xdr="http://schemas.openxmlformats.org/drawingml/2006/spreadsheetDrawing">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120650</xdr:rowOff>
    </xdr:from>
    <xdr:ext cx="249555" cy="258445"/>
    <xdr:sp macro="" textlink="">
      <xdr:nvSpPr>
        <xdr:cNvPr id="811" name="前年度繰上充用金該当値テキスト"/>
        <xdr:cNvSpPr txBox="1"/>
      </xdr:nvSpPr>
      <xdr:spPr>
        <a:xfrm>
          <a:off x="22212300" y="98933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56</xdr:row>
      <xdr:rowOff>92710</xdr:rowOff>
    </xdr:from>
    <xdr:ext cx="248920" cy="259080"/>
    <xdr:sp macro="" textlink="">
      <xdr:nvSpPr>
        <xdr:cNvPr id="813" name="テキスト ボックス 812"/>
        <xdr:cNvSpPr txBox="1"/>
      </xdr:nvSpPr>
      <xdr:spPr>
        <a:xfrm>
          <a:off x="21198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56</xdr:row>
      <xdr:rowOff>92710</xdr:rowOff>
    </xdr:from>
    <xdr:ext cx="248920" cy="259080"/>
    <xdr:sp macro="" textlink="">
      <xdr:nvSpPr>
        <xdr:cNvPr id="815" name="テキスト ボックス 814"/>
        <xdr:cNvSpPr txBox="1"/>
      </xdr:nvSpPr>
      <xdr:spPr>
        <a:xfrm>
          <a:off x="20309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146050</xdr:rowOff>
    </xdr:from>
    <xdr:to xmlns:xdr="http://schemas.openxmlformats.org/drawingml/2006/spreadsheetDrawing">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56</xdr:row>
      <xdr:rowOff>92710</xdr:rowOff>
    </xdr:from>
    <xdr:ext cx="248920" cy="259080"/>
    <xdr:sp macro="" textlink="">
      <xdr:nvSpPr>
        <xdr:cNvPr id="817" name="テキスト ボックス 816"/>
        <xdr:cNvSpPr txBox="1"/>
      </xdr:nvSpPr>
      <xdr:spPr>
        <a:xfrm>
          <a:off x="19420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146050</xdr:rowOff>
    </xdr:from>
    <xdr:to xmlns:xdr="http://schemas.openxmlformats.org/drawingml/2006/spreadsheetDrawing">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56</xdr:row>
      <xdr:rowOff>92710</xdr:rowOff>
    </xdr:from>
    <xdr:ext cx="248920" cy="259080"/>
    <xdr:sp macro="" textlink="">
      <xdr:nvSpPr>
        <xdr:cNvPr id="819" name="テキスト ボックス 818"/>
        <xdr:cNvSpPr txBox="1"/>
      </xdr:nvSpPr>
      <xdr:spPr>
        <a:xfrm>
          <a:off x="18531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が前年度に引き続き類似団体平均値を上回っているが、これは地方創生関連事業の継続的な取り組みによるものである。今後も地方創生の取り組みによる支出が増えることが予想されるが、事業の効果を見極め、無駄のない予算の執行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徳島県佐那河内村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財政調整基金、実質収支、実質単年度収支ともに、ほぼ横ばいで推移しているものの、令和２年度以降に庁舎建設などの大規模事業が控えており、歳出の増加が見込まれる。</a:t>
          </a:r>
        </a:p>
        <a:p>
          <a:r>
            <a:rPr kumimoji="1" lang="ja-JP" altLang="en-US" sz="1400">
              <a:latin typeface="ＭＳ ゴシック"/>
              <a:ea typeface="ＭＳ ゴシック"/>
            </a:rPr>
            <a:t>　事務事業の見直しや行政の効率化・合理化、財源確保を推進し、安定的な財政運営に努める。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徳島県佐那河内村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全ての会計において赤字額はない。連結実質赤字比率は▲</a:t>
          </a:r>
          <a:r>
            <a:rPr kumimoji="1" lang="en-US" altLang="ja-JP" sz="1400">
              <a:latin typeface="ＭＳ ゴシック"/>
              <a:ea typeface="ＭＳ ゴシック"/>
            </a:rPr>
            <a:t>8.04</a:t>
          </a:r>
          <a:r>
            <a:rPr kumimoji="1" lang="ja-JP" altLang="en-US" sz="1400">
              <a:latin typeface="ＭＳ ゴシック"/>
              <a:ea typeface="ＭＳ ゴシック"/>
            </a:rPr>
            <a:t>％あり健全である。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36001;&#25919;&#38306;&#20418;\&#36001;&#25919;&#20581;&#20840;&#21270;&#27861;&#38306;&#20418;\&#20196;&#21644;01&#24180;&#24230;\R100&#20581;&#20840;&#21270;&#20316;&#25104;\04&#20581;&#21028;&#31639;&#23450;&#27096;&#24335;\04&#12288;H30&#27770;&#31639;&#65306;&#20581;&#20840;&#21270;&#21028;&#26029;&#27604;&#29575;&#12395;&#38306;&#12377;&#12427;&#31639;&#23450;&#27096;&#24335;&#65288;&#31639;&#23450;&#27096;&#24335;&#65289;.xls" TargetMode="External" /></Relationships>
</file>

<file path=xl/externalLinks/_rels/externalLink10.xml.rels><?xml version="1.0" encoding="UTF-8"?><Relationships xmlns="http://schemas.openxmlformats.org/package/2006/relationships"><Relationship Id="rId1" Type="http://schemas.openxmlformats.org/officeDocument/2006/relationships/externalLinkPath" Target="\&#36001;&#25919;&#38306;&#20418;\&#36001;&#25919;&#29366;&#27841;&#36039;&#26009;&#38598;\&#24179;&#25104;29&#24180;&#24230;&#27770;&#31639;&#20998;\01-2&#22320;&#26041;&#36001;&#25919;&#27770;&#31639;&#24773;&#22577;&#31649;&#29702;ST&#65408;&#65438;&#65395;&#65437;&#65435;&#65392;&#65412;&#65438;&#20998;\&#12304;&#36001;&#25919;&#29366;&#27841;&#36039;&#26009;&#38598;&#12305;_363219_&#20304;&#37027;&#27827;&#20869;&#26449;_2017.xlsx" TargetMode="External" /></Relationships>
</file>

<file path=xl/externalLinks/_rels/externalLink11.xml.rels><?xml version="1.0" encoding="UTF-8"?><Relationships xmlns="http://schemas.openxmlformats.org/package/2006/relationships"><Relationship Id="rId1" Type="http://schemas.openxmlformats.org/officeDocument/2006/relationships/externalLinkPath" Target="\&#22522;&#37329;\R01.05\&#22522;&#37329;&#21488;&#24115;R01.5&#26411;.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36001;&#25919;&#38306;&#20418;\&#27770;&#31639;&#32113;&#35336;&#38306;&#20418;\&#24179;&#25104;31&#24180;&#24230;&#65288;30&#24180;&#24230;&#27770;&#31639;&#65289;\03-1&#27770;&#31639;&#32113;&#35336;\11-3&#36001;&#28304;&#20181;&#20998;&#34920;\H30&#36001;&#28304;&#20181;&#35379;&#34920;.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36001;&#25919;&#38306;&#20418;\&#31532;&#65299;&#12475;&#12463;&#12479;&#12540;\R01\R01.09.06&#12294;&#31532;&#19977;&#12475;&#12463;&#12479;&#12540;&#31561;&#12398;&#29366;&#27841;&#12395;&#38306;&#12377;&#12427;&#35519;&#26619;&#12395;&#12388;&#12356;&#12390;\02&#20316;&#26989;\05&#35519;&#26619;&#34920;&#65297;_0819.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36001;&#25919;&#38306;&#20418;\&#27770;&#31639;&#32113;&#35336;&#38306;&#20418;\&#24179;&#25104;31&#24180;&#24230;&#65288;30&#24180;&#24230;&#27770;&#31639;&#65289;\03-1&#27770;&#31639;&#32113;&#35336;\03&#26908;&#21454;&#35519;&#26360;\20&#25552;&#20986;&#20998;&#65309;&#20516;&#21270;\H30&#26908;&#21454;&#35519;&#26360;.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36001;&#25919;&#38306;&#20418;\&#27770;&#31639;&#32113;&#35336;&#38306;&#20418;\&#24179;&#25104;31&#24180;&#24230;&#65288;30&#24180;&#24230;&#27770;&#31639;&#65289;\03-1&#27770;&#31639;&#32113;&#35336;\20&#20316;&#26989;\94&#34920;&#65306;&#24460;&#26399;\94&#24460;&#26399;.xls" TargetMode="External" /></Relationships>
</file>

<file path=xl/externalLinks/_rels/externalLink6.xml.rels><?xml version="1.0" encoding="UTF-8"?><Relationships xmlns="http://schemas.openxmlformats.org/package/2006/relationships"><Relationship Id="rId1" Type="http://schemas.openxmlformats.org/officeDocument/2006/relationships/externalLinkPath" Target="\&#36001;&#25919;&#38306;&#20418;\&#36001;&#25919;&#20581;&#20840;&#21270;&#27861;&#38306;&#20418;\&#20196;&#21644;01&#24180;&#24230;\R100&#20581;&#20840;&#21270;&#20316;&#25104;\06&#36039;&#37329;&#19981;&#36275;\06&#12288;H30&#27770;&#31639;&#65306;&#36039;&#37329;&#19981;&#36275;&#27604;&#29575;&#12395;&#38306;&#12377;&#12427;&#31639;&#23450;&#27096;&#24335;&#65288;&#31639;&#23450;&#27096;&#24335;&#65289;0604&#20462;&#27491;.xls" TargetMode="External" /></Relationships>
</file>

<file path=xl/externalLinks/_rels/externalLink7.xml.rels><?xml version="1.0" encoding="UTF-8"?><Relationships xmlns="http://schemas.openxmlformats.org/package/2006/relationships"><Relationship Id="rId1" Type="http://schemas.openxmlformats.org/officeDocument/2006/relationships/externalLinkPath" Target="\&#36001;&#25919;&#38306;&#20418;\&#36001;&#25919;&#29366;&#27841;&#36039;&#26009;&#38598;\&#24179;&#25104;30&#24180;&#24230;&#27770;&#31639;&#20998;\01-1&#30476;&#8658;&#26449;\10-2&#36001;&#25919;&#29366;&#27841;&#19968;&#35239;&#34920;&#21442;&#32771;&#36039;&#26009;&#65288;H30&#27770;&#31639;&#65289;.xls" TargetMode="External" /></Relationships>
</file>

<file path=xl/externalLinks/_rels/externalLink8.xml.rels><?xml version="1.0" encoding="UTF-8"?><Relationships xmlns="http://schemas.openxmlformats.org/package/2006/relationships"><Relationship Id="rId1" Type="http://schemas.openxmlformats.org/officeDocument/2006/relationships/externalLinkPath" Target="\&#36001;&#25919;&#38306;&#20418;\&#36001;&#25919;&#20581;&#20840;&#21270;&#27861;&#38306;&#20418;\&#20196;&#21644;01&#24180;&#24230;\R100&#20581;&#20840;&#21270;&#20316;&#25104;\04&#20581;&#21028;&#31639;&#23450;&#27096;&#24335;\&#65300;&#9318;&#34920;&#32068;&#21512;&#12398;&#36899;&#32080;&#36196;&#23383;&#35211;&#36796;\4&#9318;&#34920;.xlsx" TargetMode="External" /></Relationships>
</file>

<file path=xl/externalLinks/_rels/externalLink9.xml.rels><?xml version="1.0" encoding="UTF-8"?><Relationships xmlns="http://schemas.openxmlformats.org/package/2006/relationships"><Relationship Id="rId1" Type="http://schemas.openxmlformats.org/officeDocument/2006/relationships/externalLinkPath" Target="\&#36001;&#25919;&#38306;&#20418;\&#27770;&#31639;&#32113;&#35336;&#38306;&#20418;\&#24179;&#25104;31&#24180;&#24230;&#65288;30&#24180;&#24230;&#27770;&#31639;&#65289;\03-1&#27770;&#31639;&#32113;&#35336;\20&#20316;&#26989;\45&#34920;&#65306;&#19968;&#37096;&#20107;&#21209;&#32068;&#21512;&#36000;&#25285;&#37329;&#32076;&#36027;\R01.06.18&#23567;&#26494;&#23798;&#34907;&#29983;&#32068;&#21512;data\R01.06.17-2&#25968;&#20516;&#30906;&#35469;\&#20581;&#20840;&#21270;&#21028;&#26029;&#27604;&#29575;&#12398;&#31639;&#23450;&#12395;&#20418;&#12427;&#20107;&#21069;&#35519;&#26619;&#12288;&#29031;&#20250;_6.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ード"/>
      <sheetName val="集計用データ"/>
      <sheetName val="総括表①"/>
      <sheetName val="総括表②"/>
      <sheetName val="総括表③"/>
      <sheetName val="総括表④"/>
      <sheetName val="１①②"/>
      <sheetName val="１①純計"/>
      <sheetName val="４①"/>
      <sheetName val="４④"/>
      <sheetName val="４⑤A"/>
      <sheetName val="４⑤B"/>
      <sheetName val="４⑤C"/>
      <sheetName val="４⑤D"/>
      <sheetName val="４⑥Ａ"/>
      <sheetName val="４⑥Ｂ・C"/>
      <sheetName val="４⑥Ｃ"/>
      <sheetName val="４⑥C・E"/>
      <sheetName val="４⑥Ｄ"/>
      <sheetName val="４⑥Ｆ"/>
      <sheetName val="４⑥G"/>
      <sheetName val="４⑥H"/>
      <sheetName val="４⑦"/>
      <sheetName val="４⑧"/>
      <sheetName val="４⑨Ａ"/>
      <sheetName val="４⑨Ｂ"/>
      <sheetName val="４⑨Ｃ"/>
    </sheetNames>
    <sheetDataSet>
      <sheetData sheetId="0"/>
      <sheetData sheetId="1"/>
      <sheetData sheetId="2"/>
      <sheetData sheetId="3"/>
      <sheetData sheetId="4"/>
      <sheetData sheetId="5"/>
      <sheetData sheetId="6">
        <row r="6">
          <cell r="D6">
            <v>3244620</v>
          </cell>
          <cell r="E6">
            <v>3044766</v>
          </cell>
          <cell r="O6">
            <v>1272002</v>
          </cell>
        </row>
        <row r="29">
          <cell r="D29">
            <v>338012</v>
          </cell>
          <cell r="E29">
            <v>311671</v>
          </cell>
        </row>
        <row r="30">
          <cell r="D30">
            <v>372433</v>
          </cell>
          <cell r="E30">
            <v>363333</v>
          </cell>
        </row>
        <row r="31">
          <cell r="D31">
            <v>48189</v>
          </cell>
          <cell r="E31">
            <v>47719</v>
          </cell>
        </row>
      </sheetData>
      <sheetData sheetId="7"/>
      <sheetData sheetId="8"/>
      <sheetData sheetId="9">
        <row r="8">
          <cell r="G8">
            <v>4923</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row r="210">
          <cell r="C210" t="str">
            <v>徳島県市町村総合事務組合</v>
          </cell>
        </row>
        <row r="230">
          <cell r="C230" t="str">
            <v>徳島県市町村議会議員公務災害補償等組合</v>
          </cell>
        </row>
        <row r="250">
          <cell r="C250" t="str">
            <v>徳島県後期高齢者医療広域連合</v>
          </cell>
        </row>
        <row r="270">
          <cell r="C270" t="str">
            <v>小松島市外三町村衛生組合</v>
          </cell>
        </row>
      </sheetData>
      <sheetData sheetId="23"/>
      <sheetData sheetId="24"/>
      <sheetData sheetId="25"/>
      <sheetData sheetId="26"/>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8">
          <cell r="G58">
            <v>800</v>
          </cell>
          <cell r="H58">
            <v>792</v>
          </cell>
        </row>
        <row r="59">
          <cell r="G59">
            <v>397</v>
          </cell>
          <cell r="H59">
            <v>397</v>
          </cell>
        </row>
        <row r="60">
          <cell r="G60">
            <v>147</v>
          </cell>
          <cell r="H60">
            <v>147</v>
          </cell>
        </row>
        <row r="61">
          <cell r="G61">
            <v>17</v>
          </cell>
          <cell r="H61">
            <v>48</v>
          </cell>
        </row>
        <row r="62">
          <cell r="G62">
            <v>15</v>
          </cell>
          <cell r="H62">
            <v>20</v>
          </cell>
        </row>
      </sheetData>
      <sheetData sheetId="13"/>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213"/>
      <sheetName val="1611"/>
      <sheetName val="121431"/>
      <sheetName val="193147"/>
      <sheetName val="1711"/>
      <sheetName val="1511"/>
      <sheetName val="515"/>
      <sheetName val="215"/>
      <sheetName val="713"/>
      <sheetName val="218"/>
      <sheetName val="111"/>
      <sheetName val="1211"/>
      <sheetName val="29"/>
      <sheetName val="表紙"/>
      <sheetName val="総括"/>
      <sheetName val="財調"/>
      <sheetName val="減債"/>
      <sheetName val="土開発"/>
      <sheetName val="ふる創生"/>
      <sheetName val="庁舎"/>
      <sheetName val="残土"/>
      <sheetName val="応援"/>
      <sheetName val="環境"/>
      <sheetName val="地域振興"/>
      <sheetName val="中山間"/>
      <sheetName val="小水力"/>
      <sheetName val="国保"/>
      <sheetName val="簡水"/>
      <sheetName val="集排"/>
      <sheetName val="介護"/>
      <sheetName val="学校改築"/>
      <sheetName val="介護従事者"/>
      <sheetName val="小中建設"/>
      <sheetName val="農C落成"/>
      <sheetName val="振興基金"/>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9">
          <cell r="AD9">
            <v>398243</v>
          </cell>
        </row>
        <row r="10">
          <cell r="AD10">
            <v>748984</v>
          </cell>
        </row>
        <row r="12">
          <cell r="AD12">
            <v>215378</v>
          </cell>
        </row>
        <row r="13">
          <cell r="AD13">
            <v>24810</v>
          </cell>
        </row>
        <row r="14">
          <cell r="AD14">
            <v>147394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１"/>
      <sheetName val="NO.2"/>
      <sheetName val="NO.3"/>
      <sheetName val="NO.4"/>
      <sheetName val="NO.5（人・物）"/>
      <sheetName val="NO.6（維・扶・補）"/>
      <sheetName val="NO.7（公・積・貸・繰）"/>
      <sheetName val="NO.8（普）"/>
      <sheetName val="NO.9（災）"/>
    </sheetNames>
    <sheetDataSet>
      <sheetData sheetId="0"/>
      <sheetData sheetId="1"/>
      <sheetData sheetId="2">
        <row r="56">
          <cell r="D56">
            <v>541717</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調査表１"/>
    </sheetNames>
    <sheetDataSet>
      <sheetData sheetId="0">
        <row r="18">
          <cell r="AG18">
            <v>10000</v>
          </cell>
          <cell r="BM18">
            <v>15000</v>
          </cell>
          <cell r="BV18">
            <v>14321</v>
          </cell>
          <cell r="BX18">
            <v>0</v>
          </cell>
          <cell r="DH18">
            <v>25899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１"/>
      <sheetName val="２"/>
      <sheetName val="３-(１)"/>
      <sheetName val="3-(２)"/>
      <sheetName val="３-(３)"/>
      <sheetName val="３-(４)"/>
      <sheetName val="３-(４)-１"/>
      <sheetName val="３-(４)附表（市町村用）"/>
      <sheetName val="３-(５)"/>
      <sheetName val="３-(６),(７)"/>
      <sheetName val="４"/>
      <sheetName val="５"/>
      <sheetName val="６"/>
      <sheetName val="７"/>
      <sheetName val="８，９"/>
      <sheetName val="１０"/>
      <sheetName val="１１①"/>
      <sheetName val="１１②"/>
      <sheetName val="１１③"/>
      <sheetName val="１１④"/>
      <sheetName val="１２"/>
      <sheetName val="１３"/>
      <sheetName val="１４-(１)"/>
      <sheetName val="１４-(２)"/>
      <sheetName val="１５"/>
      <sheetName val="１６(簡水)"/>
      <sheetName val="１６(集排)"/>
      <sheetName val="公企20(H30)"/>
      <sheetName val="公企23(H30)"/>
      <sheetName val="公企26(H30) "/>
      <sheetName val="１７"/>
      <sheetName val="１８"/>
      <sheetName val="１８記入例"/>
      <sheetName val="１９"/>
      <sheetName val="２０"/>
      <sheetName val="２１①"/>
      <sheetName val="２１②"/>
      <sheetName val="２１③"/>
      <sheetName val="２１④"/>
      <sheetName val="２１⑤"/>
      <sheetName val="２２"/>
    </sheetNames>
    <sheetDataSet>
      <sheetData sheetId="0"/>
      <sheetData sheetId="1"/>
      <sheetData sheetId="2"/>
      <sheetData sheetId="3"/>
      <sheetData sheetId="4"/>
      <sheetData sheetId="5"/>
      <sheetData sheetId="6"/>
      <sheetData sheetId="7"/>
      <sheetData sheetId="8"/>
      <sheetData sheetId="9"/>
      <sheetData sheetId="10">
        <row r="27">
          <cell r="D27">
            <v>26564</v>
          </cell>
        </row>
        <row r="28">
          <cell r="D28">
            <v>58772</v>
          </cell>
        </row>
        <row r="34">
          <cell r="D34">
            <v>51519</v>
          </cell>
        </row>
        <row r="35">
          <cell r="D35">
            <v>111200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94"/>
    </sheetNames>
    <sheetDataSet>
      <sheetData sheetId="0">
        <row r="15">
          <cell r="W15">
            <v>14584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２①②③、３②（再掲）、４②③"/>
      <sheetName val="２②A１"/>
      <sheetName val="２②A２"/>
      <sheetName val="簡易算定"/>
      <sheetName val="算定"/>
      <sheetName val="２②B"/>
      <sheetName val="２②C"/>
      <sheetName val="２②D"/>
      <sheetName val="経営計画"/>
      <sheetName val="２③A"/>
      <sheetName val="４②③A"/>
      <sheetName val="４②③B"/>
      <sheetName val="集計用データ更新"/>
      <sheetName val="H310401団体コード"/>
    </sheetNames>
    <sheetDataSet>
      <sheetData sheetId="0">
        <row r="29">
          <cell r="J29">
            <v>108882</v>
          </cell>
          <cell r="M29">
            <v>109819</v>
          </cell>
          <cell r="BJ29">
            <v>427202</v>
          </cell>
          <cell r="BK29">
            <v>209328</v>
          </cell>
        </row>
        <row r="30">
          <cell r="J30">
            <v>145204</v>
          </cell>
          <cell r="M30">
            <v>146763</v>
          </cell>
          <cell r="BJ30">
            <v>940593</v>
          </cell>
          <cell r="BK30">
            <v>830543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02.02.25受"/>
    </sheetNames>
    <sheetDataSet>
      <sheetData sheetId="0">
        <row r="6">
          <cell r="E6">
            <v>2</v>
          </cell>
          <cell r="F6">
            <v>1</v>
          </cell>
        </row>
        <row r="8">
          <cell r="E8">
            <v>5519</v>
          </cell>
          <cell r="F8">
            <v>5128</v>
          </cell>
          <cell r="I8">
            <v>6</v>
          </cell>
        </row>
        <row r="9">
          <cell r="E9">
            <v>138</v>
          </cell>
          <cell r="F9">
            <v>67</v>
          </cell>
        </row>
        <row r="23">
          <cell r="I23">
            <v>19</v>
          </cell>
        </row>
        <row r="50">
          <cell r="E50">
            <v>704</v>
          </cell>
          <cell r="F50">
            <v>693</v>
          </cell>
        </row>
        <row r="51">
          <cell r="E51">
            <v>132342</v>
          </cell>
          <cell r="F51">
            <v>124645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一部事務組合"/>
    </sheetNames>
    <sheetDataSet>
      <sheetData sheetId="0">
        <row r="16">
          <cell r="AB16">
            <v>391091</v>
          </cell>
        </row>
        <row r="17">
          <cell r="AB17">
            <v>71330</v>
          </cell>
        </row>
        <row r="36">
          <cell r="AB36">
            <v>1232</v>
          </cell>
        </row>
        <row r="57">
          <cell r="AB57">
            <v>11419</v>
          </cell>
        </row>
        <row r="58">
          <cell r="AB58">
            <v>7697025</v>
          </cell>
        </row>
        <row r="77">
          <cell r="AB77">
            <v>40932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参考"/>
      <sheetName val="事前調査３(内訳)"/>
      <sheetName val="実質公債費比率積算"/>
      <sheetName val="将来負担比率"/>
      <sheetName val="実質収支調"/>
      <sheetName val="14"/>
      <sheetName val="負担金"/>
      <sheetName val="充当明細"/>
    </sheetNames>
    <sheetDataSet>
      <sheetData sheetId="0"/>
      <sheetData sheetId="1"/>
      <sheetData sheetId="2"/>
      <sheetData sheetId="3"/>
      <sheetData sheetId="4">
        <row r="9">
          <cell r="E9">
            <v>384684</v>
          </cell>
          <cell r="F9">
            <v>343752</v>
          </cell>
          <cell r="P9">
            <v>47200</v>
          </cell>
        </row>
      </sheetData>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50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133</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134</v>
      </c>
      <c r="C3" s="22"/>
      <c r="D3" s="22"/>
      <c r="E3" s="45"/>
      <c r="F3" s="45"/>
      <c r="G3" s="45"/>
      <c r="H3" s="45"/>
      <c r="I3" s="45"/>
      <c r="J3" s="45"/>
      <c r="K3" s="45"/>
      <c r="L3" s="45" t="s">
        <v>137</v>
      </c>
      <c r="M3" s="45"/>
      <c r="N3" s="45"/>
      <c r="O3" s="45"/>
      <c r="P3" s="45"/>
      <c r="Q3" s="45"/>
      <c r="R3" s="95"/>
      <c r="S3" s="95"/>
      <c r="T3" s="95"/>
      <c r="U3" s="95"/>
      <c r="V3" s="112"/>
      <c r="W3" s="127" t="s">
        <v>140</v>
      </c>
      <c r="X3" s="137"/>
      <c r="Y3" s="137"/>
      <c r="Z3" s="137"/>
      <c r="AA3" s="137"/>
      <c r="AB3" s="22"/>
      <c r="AC3" s="95" t="s">
        <v>141</v>
      </c>
      <c r="AD3" s="137"/>
      <c r="AE3" s="137"/>
      <c r="AF3" s="137"/>
      <c r="AG3" s="137"/>
      <c r="AH3" s="137"/>
      <c r="AI3" s="137"/>
      <c r="AJ3" s="137"/>
      <c r="AK3" s="137"/>
      <c r="AL3" s="162"/>
      <c r="AM3" s="127" t="s">
        <v>142</v>
      </c>
      <c r="AN3" s="137"/>
      <c r="AO3" s="137"/>
      <c r="AP3" s="137"/>
      <c r="AQ3" s="137"/>
      <c r="AR3" s="137"/>
      <c r="AS3" s="137"/>
      <c r="AT3" s="137"/>
      <c r="AU3" s="137"/>
      <c r="AV3" s="137"/>
      <c r="AW3" s="137"/>
      <c r="AX3" s="162"/>
      <c r="AY3" s="10" t="s">
        <v>8</v>
      </c>
      <c r="AZ3" s="27"/>
      <c r="BA3" s="27"/>
      <c r="BB3" s="27"/>
      <c r="BC3" s="27"/>
      <c r="BD3" s="27"/>
      <c r="BE3" s="27"/>
      <c r="BF3" s="27"/>
      <c r="BG3" s="27"/>
      <c r="BH3" s="27"/>
      <c r="BI3" s="27"/>
      <c r="BJ3" s="27"/>
      <c r="BK3" s="27"/>
      <c r="BL3" s="27"/>
      <c r="BM3" s="206"/>
      <c r="BN3" s="127" t="s">
        <v>146</v>
      </c>
      <c r="BO3" s="137"/>
      <c r="BP3" s="137"/>
      <c r="BQ3" s="137"/>
      <c r="BR3" s="137"/>
      <c r="BS3" s="137"/>
      <c r="BT3" s="137"/>
      <c r="BU3" s="162"/>
      <c r="BV3" s="127" t="s">
        <v>148</v>
      </c>
      <c r="BW3" s="137"/>
      <c r="BX3" s="137"/>
      <c r="BY3" s="137"/>
      <c r="BZ3" s="137"/>
      <c r="CA3" s="137"/>
      <c r="CB3" s="137"/>
      <c r="CC3" s="162"/>
      <c r="CD3" s="10" t="s">
        <v>8</v>
      </c>
      <c r="CE3" s="27"/>
      <c r="CF3" s="27"/>
      <c r="CG3" s="27"/>
      <c r="CH3" s="27"/>
      <c r="CI3" s="27"/>
      <c r="CJ3" s="27"/>
      <c r="CK3" s="27"/>
      <c r="CL3" s="27"/>
      <c r="CM3" s="27"/>
      <c r="CN3" s="27"/>
      <c r="CO3" s="27"/>
      <c r="CP3" s="27"/>
      <c r="CQ3" s="27"/>
      <c r="CR3" s="27"/>
      <c r="CS3" s="206"/>
      <c r="CT3" s="127" t="s">
        <v>152</v>
      </c>
      <c r="CU3" s="137"/>
      <c r="CV3" s="137"/>
      <c r="CW3" s="137"/>
      <c r="CX3" s="137"/>
      <c r="CY3" s="137"/>
      <c r="CZ3" s="137"/>
      <c r="DA3" s="162"/>
      <c r="DB3" s="127" t="s">
        <v>153</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154</v>
      </c>
      <c r="AZ4" s="195"/>
      <c r="BA4" s="195"/>
      <c r="BB4" s="195"/>
      <c r="BC4" s="195"/>
      <c r="BD4" s="195"/>
      <c r="BE4" s="195"/>
      <c r="BF4" s="195"/>
      <c r="BG4" s="195"/>
      <c r="BH4" s="195"/>
      <c r="BI4" s="195"/>
      <c r="BJ4" s="195"/>
      <c r="BK4" s="195"/>
      <c r="BL4" s="195"/>
      <c r="BM4" s="207"/>
      <c r="BN4" s="212">
        <v>3244620</v>
      </c>
      <c r="BO4" s="215"/>
      <c r="BP4" s="215"/>
      <c r="BQ4" s="215"/>
      <c r="BR4" s="215"/>
      <c r="BS4" s="215"/>
      <c r="BT4" s="215"/>
      <c r="BU4" s="218"/>
      <c r="BV4" s="212">
        <v>2831593</v>
      </c>
      <c r="BW4" s="215"/>
      <c r="BX4" s="215"/>
      <c r="BY4" s="215"/>
      <c r="BZ4" s="215"/>
      <c r="CA4" s="215"/>
      <c r="CB4" s="215"/>
      <c r="CC4" s="218"/>
      <c r="CD4" s="221" t="s">
        <v>156</v>
      </c>
      <c r="CE4" s="222"/>
      <c r="CF4" s="222"/>
      <c r="CG4" s="222"/>
      <c r="CH4" s="222"/>
      <c r="CI4" s="222"/>
      <c r="CJ4" s="222"/>
      <c r="CK4" s="222"/>
      <c r="CL4" s="222"/>
      <c r="CM4" s="222"/>
      <c r="CN4" s="222"/>
      <c r="CO4" s="222"/>
      <c r="CP4" s="222"/>
      <c r="CQ4" s="222"/>
      <c r="CR4" s="222"/>
      <c r="CS4" s="225"/>
      <c r="CT4" s="228">
        <v>5.5</v>
      </c>
      <c r="CU4" s="236"/>
      <c r="CV4" s="236"/>
      <c r="CW4" s="236"/>
      <c r="CX4" s="236"/>
      <c r="CY4" s="236"/>
      <c r="CZ4" s="236"/>
      <c r="DA4" s="244"/>
      <c r="DB4" s="228">
        <v>4.9000000000000004</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157</v>
      </c>
      <c r="AN5" s="59"/>
      <c r="AO5" s="59"/>
      <c r="AP5" s="59"/>
      <c r="AQ5" s="59"/>
      <c r="AR5" s="59"/>
      <c r="AS5" s="59"/>
      <c r="AT5" s="64"/>
      <c r="AU5" s="148" t="s">
        <v>68</v>
      </c>
      <c r="AV5" s="139"/>
      <c r="AW5" s="139"/>
      <c r="AX5" s="139"/>
      <c r="AY5" s="188" t="s">
        <v>143</v>
      </c>
      <c r="AZ5" s="196"/>
      <c r="BA5" s="196"/>
      <c r="BB5" s="196"/>
      <c r="BC5" s="196"/>
      <c r="BD5" s="196"/>
      <c r="BE5" s="196"/>
      <c r="BF5" s="196"/>
      <c r="BG5" s="196"/>
      <c r="BH5" s="196"/>
      <c r="BI5" s="196"/>
      <c r="BJ5" s="196"/>
      <c r="BK5" s="196"/>
      <c r="BL5" s="196"/>
      <c r="BM5" s="208"/>
      <c r="BN5" s="213">
        <v>3044766</v>
      </c>
      <c r="BO5" s="216"/>
      <c r="BP5" s="216"/>
      <c r="BQ5" s="216"/>
      <c r="BR5" s="216"/>
      <c r="BS5" s="216"/>
      <c r="BT5" s="216"/>
      <c r="BU5" s="219"/>
      <c r="BV5" s="213">
        <v>2735840</v>
      </c>
      <c r="BW5" s="216"/>
      <c r="BX5" s="216"/>
      <c r="BY5" s="216"/>
      <c r="BZ5" s="216"/>
      <c r="CA5" s="216"/>
      <c r="CB5" s="216"/>
      <c r="CC5" s="219"/>
      <c r="CD5" s="190" t="s">
        <v>159</v>
      </c>
      <c r="CE5" s="198"/>
      <c r="CF5" s="198"/>
      <c r="CG5" s="198"/>
      <c r="CH5" s="198"/>
      <c r="CI5" s="198"/>
      <c r="CJ5" s="198"/>
      <c r="CK5" s="198"/>
      <c r="CL5" s="198"/>
      <c r="CM5" s="198"/>
      <c r="CN5" s="198"/>
      <c r="CO5" s="198"/>
      <c r="CP5" s="198"/>
      <c r="CQ5" s="198"/>
      <c r="CR5" s="198"/>
      <c r="CS5" s="210"/>
      <c r="CT5" s="229">
        <v>77.900000000000006</v>
      </c>
      <c r="CU5" s="237"/>
      <c r="CV5" s="237"/>
      <c r="CW5" s="237"/>
      <c r="CX5" s="237"/>
      <c r="CY5" s="237"/>
      <c r="CZ5" s="237"/>
      <c r="DA5" s="245"/>
      <c r="DB5" s="229">
        <v>76.599999999999994</v>
      </c>
      <c r="DC5" s="237"/>
      <c r="DD5" s="237"/>
      <c r="DE5" s="237"/>
      <c r="DF5" s="237"/>
      <c r="DG5" s="237"/>
      <c r="DH5" s="237"/>
      <c r="DI5" s="245"/>
      <c r="DJ5" s="1"/>
      <c r="DK5" s="1"/>
      <c r="DL5" s="1"/>
      <c r="DM5" s="1"/>
      <c r="DN5" s="1"/>
      <c r="DO5" s="1"/>
    </row>
    <row r="6" spans="1:119" ht="18.75" customHeight="1">
      <c r="A6" s="2"/>
      <c r="B6" s="8" t="s">
        <v>160</v>
      </c>
      <c r="C6" s="25"/>
      <c r="D6" s="25"/>
      <c r="E6" s="48"/>
      <c r="F6" s="48"/>
      <c r="G6" s="48"/>
      <c r="H6" s="48"/>
      <c r="I6" s="48"/>
      <c r="J6" s="48"/>
      <c r="K6" s="48"/>
      <c r="L6" s="48" t="s">
        <v>164</v>
      </c>
      <c r="M6" s="48"/>
      <c r="N6" s="48"/>
      <c r="O6" s="48"/>
      <c r="P6" s="48"/>
      <c r="Q6" s="48"/>
      <c r="R6" s="51"/>
      <c r="S6" s="51"/>
      <c r="T6" s="51"/>
      <c r="U6" s="51"/>
      <c r="V6" s="115"/>
      <c r="W6" s="130" t="s">
        <v>167</v>
      </c>
      <c r="X6" s="57"/>
      <c r="Y6" s="57"/>
      <c r="Z6" s="57"/>
      <c r="AA6" s="57"/>
      <c r="AB6" s="25"/>
      <c r="AC6" s="145" t="s">
        <v>168</v>
      </c>
      <c r="AD6" s="153"/>
      <c r="AE6" s="153"/>
      <c r="AF6" s="153"/>
      <c r="AG6" s="153"/>
      <c r="AH6" s="153"/>
      <c r="AI6" s="153"/>
      <c r="AJ6" s="153"/>
      <c r="AK6" s="153"/>
      <c r="AL6" s="165"/>
      <c r="AM6" s="173" t="s">
        <v>72</v>
      </c>
      <c r="AN6" s="59"/>
      <c r="AO6" s="59"/>
      <c r="AP6" s="59"/>
      <c r="AQ6" s="59"/>
      <c r="AR6" s="59"/>
      <c r="AS6" s="59"/>
      <c r="AT6" s="64"/>
      <c r="AU6" s="148" t="s">
        <v>68</v>
      </c>
      <c r="AV6" s="139"/>
      <c r="AW6" s="139"/>
      <c r="AX6" s="139"/>
      <c r="AY6" s="188" t="s">
        <v>172</v>
      </c>
      <c r="AZ6" s="196"/>
      <c r="BA6" s="196"/>
      <c r="BB6" s="196"/>
      <c r="BC6" s="196"/>
      <c r="BD6" s="196"/>
      <c r="BE6" s="196"/>
      <c r="BF6" s="196"/>
      <c r="BG6" s="196"/>
      <c r="BH6" s="196"/>
      <c r="BI6" s="196"/>
      <c r="BJ6" s="196"/>
      <c r="BK6" s="196"/>
      <c r="BL6" s="196"/>
      <c r="BM6" s="208"/>
      <c r="BN6" s="213">
        <v>199854</v>
      </c>
      <c r="BO6" s="216"/>
      <c r="BP6" s="216"/>
      <c r="BQ6" s="216"/>
      <c r="BR6" s="216"/>
      <c r="BS6" s="216"/>
      <c r="BT6" s="216"/>
      <c r="BU6" s="219"/>
      <c r="BV6" s="213">
        <v>95753</v>
      </c>
      <c r="BW6" s="216"/>
      <c r="BX6" s="216"/>
      <c r="BY6" s="216"/>
      <c r="BZ6" s="216"/>
      <c r="CA6" s="216"/>
      <c r="CB6" s="216"/>
      <c r="CC6" s="219"/>
      <c r="CD6" s="190" t="s">
        <v>173</v>
      </c>
      <c r="CE6" s="198"/>
      <c r="CF6" s="198"/>
      <c r="CG6" s="198"/>
      <c r="CH6" s="198"/>
      <c r="CI6" s="198"/>
      <c r="CJ6" s="198"/>
      <c r="CK6" s="198"/>
      <c r="CL6" s="198"/>
      <c r="CM6" s="198"/>
      <c r="CN6" s="198"/>
      <c r="CO6" s="198"/>
      <c r="CP6" s="198"/>
      <c r="CQ6" s="198"/>
      <c r="CR6" s="198"/>
      <c r="CS6" s="210"/>
      <c r="CT6" s="230">
        <v>81</v>
      </c>
      <c r="CU6" s="238"/>
      <c r="CV6" s="238"/>
      <c r="CW6" s="238"/>
      <c r="CX6" s="238"/>
      <c r="CY6" s="238"/>
      <c r="CZ6" s="238"/>
      <c r="DA6" s="246"/>
      <c r="DB6" s="230">
        <v>79.7</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174</v>
      </c>
      <c r="AN7" s="59"/>
      <c r="AO7" s="59"/>
      <c r="AP7" s="59"/>
      <c r="AQ7" s="59"/>
      <c r="AR7" s="59"/>
      <c r="AS7" s="59"/>
      <c r="AT7" s="64"/>
      <c r="AU7" s="148" t="s">
        <v>68</v>
      </c>
      <c r="AV7" s="139"/>
      <c r="AW7" s="139"/>
      <c r="AX7" s="139"/>
      <c r="AY7" s="188" t="s">
        <v>175</v>
      </c>
      <c r="AZ7" s="196"/>
      <c r="BA7" s="196"/>
      <c r="BB7" s="196"/>
      <c r="BC7" s="196"/>
      <c r="BD7" s="196"/>
      <c r="BE7" s="196"/>
      <c r="BF7" s="196"/>
      <c r="BG7" s="196"/>
      <c r="BH7" s="196"/>
      <c r="BI7" s="196"/>
      <c r="BJ7" s="196"/>
      <c r="BK7" s="196"/>
      <c r="BL7" s="196"/>
      <c r="BM7" s="208"/>
      <c r="BN7" s="213">
        <v>116825</v>
      </c>
      <c r="BO7" s="216"/>
      <c r="BP7" s="216"/>
      <c r="BQ7" s="216"/>
      <c r="BR7" s="216"/>
      <c r="BS7" s="216"/>
      <c r="BT7" s="216"/>
      <c r="BU7" s="219"/>
      <c r="BV7" s="213">
        <v>18976</v>
      </c>
      <c r="BW7" s="216"/>
      <c r="BX7" s="216"/>
      <c r="BY7" s="216"/>
      <c r="BZ7" s="216"/>
      <c r="CA7" s="216"/>
      <c r="CB7" s="216"/>
      <c r="CC7" s="219"/>
      <c r="CD7" s="190" t="s">
        <v>176</v>
      </c>
      <c r="CE7" s="198"/>
      <c r="CF7" s="198"/>
      <c r="CG7" s="198"/>
      <c r="CH7" s="198"/>
      <c r="CI7" s="198"/>
      <c r="CJ7" s="198"/>
      <c r="CK7" s="198"/>
      <c r="CL7" s="198"/>
      <c r="CM7" s="198"/>
      <c r="CN7" s="198"/>
      <c r="CO7" s="198"/>
      <c r="CP7" s="198"/>
      <c r="CQ7" s="198"/>
      <c r="CR7" s="198"/>
      <c r="CS7" s="210"/>
      <c r="CT7" s="213">
        <v>1508707</v>
      </c>
      <c r="CU7" s="216"/>
      <c r="CV7" s="216"/>
      <c r="CW7" s="216"/>
      <c r="CX7" s="216"/>
      <c r="CY7" s="216"/>
      <c r="CZ7" s="216"/>
      <c r="DA7" s="219"/>
      <c r="DB7" s="213">
        <v>1561807</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177</v>
      </c>
      <c r="AN8" s="59"/>
      <c r="AO8" s="59"/>
      <c r="AP8" s="59"/>
      <c r="AQ8" s="59"/>
      <c r="AR8" s="59"/>
      <c r="AS8" s="59"/>
      <c r="AT8" s="64"/>
      <c r="AU8" s="148" t="s">
        <v>68</v>
      </c>
      <c r="AV8" s="139"/>
      <c r="AW8" s="139"/>
      <c r="AX8" s="139"/>
      <c r="AY8" s="188" t="s">
        <v>180</v>
      </c>
      <c r="AZ8" s="196"/>
      <c r="BA8" s="196"/>
      <c r="BB8" s="196"/>
      <c r="BC8" s="196"/>
      <c r="BD8" s="196"/>
      <c r="BE8" s="196"/>
      <c r="BF8" s="196"/>
      <c r="BG8" s="196"/>
      <c r="BH8" s="196"/>
      <c r="BI8" s="196"/>
      <c r="BJ8" s="196"/>
      <c r="BK8" s="196"/>
      <c r="BL8" s="196"/>
      <c r="BM8" s="208"/>
      <c r="BN8" s="213">
        <v>83029</v>
      </c>
      <c r="BO8" s="216"/>
      <c r="BP8" s="216"/>
      <c r="BQ8" s="216"/>
      <c r="BR8" s="216"/>
      <c r="BS8" s="216"/>
      <c r="BT8" s="216"/>
      <c r="BU8" s="219"/>
      <c r="BV8" s="213">
        <v>76777</v>
      </c>
      <c r="BW8" s="216"/>
      <c r="BX8" s="216"/>
      <c r="BY8" s="216"/>
      <c r="BZ8" s="216"/>
      <c r="CA8" s="216"/>
      <c r="CB8" s="216"/>
      <c r="CC8" s="219"/>
      <c r="CD8" s="190" t="s">
        <v>181</v>
      </c>
      <c r="CE8" s="198"/>
      <c r="CF8" s="198"/>
      <c r="CG8" s="198"/>
      <c r="CH8" s="198"/>
      <c r="CI8" s="198"/>
      <c r="CJ8" s="198"/>
      <c r="CK8" s="198"/>
      <c r="CL8" s="198"/>
      <c r="CM8" s="198"/>
      <c r="CN8" s="198"/>
      <c r="CO8" s="198"/>
      <c r="CP8" s="198"/>
      <c r="CQ8" s="198"/>
      <c r="CR8" s="198"/>
      <c r="CS8" s="210"/>
      <c r="CT8" s="231">
        <v>0.17</v>
      </c>
      <c r="CU8" s="239"/>
      <c r="CV8" s="239"/>
      <c r="CW8" s="239"/>
      <c r="CX8" s="239"/>
      <c r="CY8" s="239"/>
      <c r="CZ8" s="239"/>
      <c r="DA8" s="247"/>
      <c r="DB8" s="231">
        <v>0.16</v>
      </c>
      <c r="DC8" s="239"/>
      <c r="DD8" s="239"/>
      <c r="DE8" s="239"/>
      <c r="DF8" s="239"/>
      <c r="DG8" s="239"/>
      <c r="DH8" s="239"/>
      <c r="DI8" s="247"/>
      <c r="DJ8" s="1"/>
      <c r="DK8" s="1"/>
      <c r="DL8" s="1"/>
      <c r="DM8" s="1"/>
      <c r="DN8" s="1"/>
      <c r="DO8" s="1"/>
    </row>
    <row r="9" spans="1:119" ht="18.75" customHeight="1">
      <c r="A9" s="2"/>
      <c r="B9" s="10" t="s">
        <v>17</v>
      </c>
      <c r="C9" s="27"/>
      <c r="D9" s="27"/>
      <c r="E9" s="27"/>
      <c r="F9" s="27"/>
      <c r="G9" s="27"/>
      <c r="H9" s="27"/>
      <c r="I9" s="27"/>
      <c r="J9" s="27"/>
      <c r="K9" s="31"/>
      <c r="L9" s="66" t="s">
        <v>182</v>
      </c>
      <c r="M9" s="75"/>
      <c r="N9" s="75"/>
      <c r="O9" s="75"/>
      <c r="P9" s="75"/>
      <c r="Q9" s="87"/>
      <c r="R9" s="98">
        <v>2289</v>
      </c>
      <c r="S9" s="107"/>
      <c r="T9" s="107"/>
      <c r="U9" s="107"/>
      <c r="V9" s="117"/>
      <c r="W9" s="127" t="s">
        <v>184</v>
      </c>
      <c r="X9" s="137"/>
      <c r="Y9" s="137"/>
      <c r="Z9" s="137"/>
      <c r="AA9" s="137"/>
      <c r="AB9" s="137"/>
      <c r="AC9" s="137"/>
      <c r="AD9" s="137"/>
      <c r="AE9" s="137"/>
      <c r="AF9" s="137"/>
      <c r="AG9" s="137"/>
      <c r="AH9" s="137"/>
      <c r="AI9" s="137"/>
      <c r="AJ9" s="137"/>
      <c r="AK9" s="137"/>
      <c r="AL9" s="162"/>
      <c r="AM9" s="173" t="s">
        <v>185</v>
      </c>
      <c r="AN9" s="59"/>
      <c r="AO9" s="59"/>
      <c r="AP9" s="59"/>
      <c r="AQ9" s="59"/>
      <c r="AR9" s="59"/>
      <c r="AS9" s="59"/>
      <c r="AT9" s="64"/>
      <c r="AU9" s="148" t="s">
        <v>68</v>
      </c>
      <c r="AV9" s="139"/>
      <c r="AW9" s="139"/>
      <c r="AX9" s="139"/>
      <c r="AY9" s="188" t="s">
        <v>69</v>
      </c>
      <c r="AZ9" s="196"/>
      <c r="BA9" s="196"/>
      <c r="BB9" s="196"/>
      <c r="BC9" s="196"/>
      <c r="BD9" s="196"/>
      <c r="BE9" s="196"/>
      <c r="BF9" s="196"/>
      <c r="BG9" s="196"/>
      <c r="BH9" s="196"/>
      <c r="BI9" s="196"/>
      <c r="BJ9" s="196"/>
      <c r="BK9" s="196"/>
      <c r="BL9" s="196"/>
      <c r="BM9" s="208"/>
      <c r="BN9" s="213">
        <v>6252</v>
      </c>
      <c r="BO9" s="216"/>
      <c r="BP9" s="216"/>
      <c r="BQ9" s="216"/>
      <c r="BR9" s="216"/>
      <c r="BS9" s="216"/>
      <c r="BT9" s="216"/>
      <c r="BU9" s="219"/>
      <c r="BV9" s="213">
        <v>7136</v>
      </c>
      <c r="BW9" s="216"/>
      <c r="BX9" s="216"/>
      <c r="BY9" s="216"/>
      <c r="BZ9" s="216"/>
      <c r="CA9" s="216"/>
      <c r="CB9" s="216"/>
      <c r="CC9" s="219"/>
      <c r="CD9" s="190" t="s">
        <v>66</v>
      </c>
      <c r="CE9" s="198"/>
      <c r="CF9" s="198"/>
      <c r="CG9" s="198"/>
      <c r="CH9" s="198"/>
      <c r="CI9" s="198"/>
      <c r="CJ9" s="198"/>
      <c r="CK9" s="198"/>
      <c r="CL9" s="198"/>
      <c r="CM9" s="198"/>
      <c r="CN9" s="198"/>
      <c r="CO9" s="198"/>
      <c r="CP9" s="198"/>
      <c r="CQ9" s="198"/>
      <c r="CR9" s="198"/>
      <c r="CS9" s="210"/>
      <c r="CT9" s="229">
        <v>17.100000000000001</v>
      </c>
      <c r="CU9" s="237"/>
      <c r="CV9" s="237"/>
      <c r="CW9" s="237"/>
      <c r="CX9" s="237"/>
      <c r="CY9" s="237"/>
      <c r="CZ9" s="237"/>
      <c r="DA9" s="245"/>
      <c r="DB9" s="229">
        <v>22.1</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187</v>
      </c>
      <c r="M10" s="59"/>
      <c r="N10" s="59"/>
      <c r="O10" s="59"/>
      <c r="P10" s="59"/>
      <c r="Q10" s="64"/>
      <c r="R10" s="73">
        <v>2588</v>
      </c>
      <c r="S10" s="81"/>
      <c r="T10" s="81"/>
      <c r="U10" s="81"/>
      <c r="V10" s="118"/>
      <c r="W10" s="128"/>
      <c r="X10" s="55"/>
      <c r="Y10" s="55"/>
      <c r="Z10" s="55"/>
      <c r="AA10" s="55"/>
      <c r="AB10" s="55"/>
      <c r="AC10" s="55"/>
      <c r="AD10" s="55"/>
      <c r="AE10" s="55"/>
      <c r="AF10" s="55"/>
      <c r="AG10" s="55"/>
      <c r="AH10" s="55"/>
      <c r="AI10" s="55"/>
      <c r="AJ10" s="55"/>
      <c r="AK10" s="55"/>
      <c r="AL10" s="163"/>
      <c r="AM10" s="173" t="s">
        <v>188</v>
      </c>
      <c r="AN10" s="59"/>
      <c r="AO10" s="59"/>
      <c r="AP10" s="59"/>
      <c r="AQ10" s="59"/>
      <c r="AR10" s="59"/>
      <c r="AS10" s="59"/>
      <c r="AT10" s="64"/>
      <c r="AU10" s="148" t="s">
        <v>165</v>
      </c>
      <c r="AV10" s="139"/>
      <c r="AW10" s="139"/>
      <c r="AX10" s="139"/>
      <c r="AY10" s="188" t="s">
        <v>190</v>
      </c>
      <c r="AZ10" s="196"/>
      <c r="BA10" s="196"/>
      <c r="BB10" s="196"/>
      <c r="BC10" s="196"/>
      <c r="BD10" s="196"/>
      <c r="BE10" s="196"/>
      <c r="BF10" s="196"/>
      <c r="BG10" s="196"/>
      <c r="BH10" s="196"/>
      <c r="BI10" s="196"/>
      <c r="BJ10" s="196"/>
      <c r="BK10" s="196"/>
      <c r="BL10" s="196"/>
      <c r="BM10" s="208"/>
      <c r="BN10" s="213">
        <v>1499</v>
      </c>
      <c r="BO10" s="216"/>
      <c r="BP10" s="216"/>
      <c r="BQ10" s="216"/>
      <c r="BR10" s="216"/>
      <c r="BS10" s="216"/>
      <c r="BT10" s="216"/>
      <c r="BU10" s="219"/>
      <c r="BV10" s="213">
        <v>1357</v>
      </c>
      <c r="BW10" s="216"/>
      <c r="BX10" s="216"/>
      <c r="BY10" s="216"/>
      <c r="BZ10" s="216"/>
      <c r="CA10" s="216"/>
      <c r="CB10" s="216"/>
      <c r="CC10" s="219"/>
      <c r="CD10" s="221" t="s">
        <v>191</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194</v>
      </c>
      <c r="M11" s="60"/>
      <c r="N11" s="60"/>
      <c r="O11" s="60"/>
      <c r="P11" s="60"/>
      <c r="Q11" s="65"/>
      <c r="R11" s="99" t="s">
        <v>195</v>
      </c>
      <c r="S11" s="108"/>
      <c r="T11" s="108"/>
      <c r="U11" s="108"/>
      <c r="V11" s="119"/>
      <c r="W11" s="128"/>
      <c r="X11" s="55"/>
      <c r="Y11" s="55"/>
      <c r="Z11" s="55"/>
      <c r="AA11" s="55"/>
      <c r="AB11" s="55"/>
      <c r="AC11" s="55"/>
      <c r="AD11" s="55"/>
      <c r="AE11" s="55"/>
      <c r="AF11" s="55"/>
      <c r="AG11" s="55"/>
      <c r="AH11" s="55"/>
      <c r="AI11" s="55"/>
      <c r="AJ11" s="55"/>
      <c r="AK11" s="55"/>
      <c r="AL11" s="163"/>
      <c r="AM11" s="173" t="s">
        <v>196</v>
      </c>
      <c r="AN11" s="59"/>
      <c r="AO11" s="59"/>
      <c r="AP11" s="59"/>
      <c r="AQ11" s="59"/>
      <c r="AR11" s="59"/>
      <c r="AS11" s="59"/>
      <c r="AT11" s="64"/>
      <c r="AU11" s="148" t="s">
        <v>165</v>
      </c>
      <c r="AV11" s="139"/>
      <c r="AW11" s="139"/>
      <c r="AX11" s="139"/>
      <c r="AY11" s="188" t="s">
        <v>197</v>
      </c>
      <c r="AZ11" s="196"/>
      <c r="BA11" s="196"/>
      <c r="BB11" s="196"/>
      <c r="BC11" s="196"/>
      <c r="BD11" s="196"/>
      <c r="BE11" s="196"/>
      <c r="BF11" s="196"/>
      <c r="BG11" s="196"/>
      <c r="BH11" s="196"/>
      <c r="BI11" s="196"/>
      <c r="BJ11" s="196"/>
      <c r="BK11" s="196"/>
      <c r="BL11" s="196"/>
      <c r="BM11" s="208"/>
      <c r="BN11" s="213">
        <v>142664</v>
      </c>
      <c r="BO11" s="216"/>
      <c r="BP11" s="216"/>
      <c r="BQ11" s="216"/>
      <c r="BR11" s="216"/>
      <c r="BS11" s="216"/>
      <c r="BT11" s="216"/>
      <c r="BU11" s="219"/>
      <c r="BV11" s="213">
        <v>224312</v>
      </c>
      <c r="BW11" s="216"/>
      <c r="BX11" s="216"/>
      <c r="BY11" s="216"/>
      <c r="BZ11" s="216"/>
      <c r="CA11" s="216"/>
      <c r="CB11" s="216"/>
      <c r="CC11" s="219"/>
      <c r="CD11" s="190" t="s">
        <v>200</v>
      </c>
      <c r="CE11" s="198"/>
      <c r="CF11" s="198"/>
      <c r="CG11" s="198"/>
      <c r="CH11" s="198"/>
      <c r="CI11" s="198"/>
      <c r="CJ11" s="198"/>
      <c r="CK11" s="198"/>
      <c r="CL11" s="198"/>
      <c r="CM11" s="198"/>
      <c r="CN11" s="198"/>
      <c r="CO11" s="198"/>
      <c r="CP11" s="198"/>
      <c r="CQ11" s="198"/>
      <c r="CR11" s="198"/>
      <c r="CS11" s="210"/>
      <c r="CT11" s="231" t="s">
        <v>201</v>
      </c>
      <c r="CU11" s="239"/>
      <c r="CV11" s="239"/>
      <c r="CW11" s="239"/>
      <c r="CX11" s="239"/>
      <c r="CY11" s="239"/>
      <c r="CZ11" s="239"/>
      <c r="DA11" s="247"/>
      <c r="DB11" s="231" t="s">
        <v>201</v>
      </c>
      <c r="DC11" s="239"/>
      <c r="DD11" s="239"/>
      <c r="DE11" s="239"/>
      <c r="DF11" s="239"/>
      <c r="DG11" s="239"/>
      <c r="DH11" s="239"/>
      <c r="DI11" s="247"/>
      <c r="DJ11" s="1"/>
      <c r="DK11" s="1"/>
      <c r="DL11" s="1"/>
      <c r="DM11" s="1"/>
      <c r="DN11" s="1"/>
      <c r="DO11" s="1"/>
    </row>
    <row r="12" spans="1:119" ht="18.75" customHeight="1">
      <c r="A12" s="2"/>
      <c r="B12" s="11" t="s">
        <v>203</v>
      </c>
      <c r="C12" s="28"/>
      <c r="D12" s="28"/>
      <c r="E12" s="28"/>
      <c r="F12" s="28"/>
      <c r="G12" s="28"/>
      <c r="H12" s="28"/>
      <c r="I12" s="28"/>
      <c r="J12" s="28"/>
      <c r="K12" s="61"/>
      <c r="L12" s="67" t="s">
        <v>204</v>
      </c>
      <c r="M12" s="76"/>
      <c r="N12" s="76"/>
      <c r="O12" s="76"/>
      <c r="P12" s="76"/>
      <c r="Q12" s="88"/>
      <c r="R12" s="100">
        <v>2362</v>
      </c>
      <c r="S12" s="109"/>
      <c r="T12" s="109"/>
      <c r="U12" s="109"/>
      <c r="V12" s="120"/>
      <c r="W12" s="132" t="s">
        <v>8</v>
      </c>
      <c r="X12" s="139"/>
      <c r="Y12" s="139"/>
      <c r="Z12" s="139"/>
      <c r="AA12" s="139"/>
      <c r="AB12" s="144"/>
      <c r="AC12" s="148" t="s">
        <v>21</v>
      </c>
      <c r="AD12" s="139"/>
      <c r="AE12" s="139"/>
      <c r="AF12" s="139"/>
      <c r="AG12" s="144"/>
      <c r="AH12" s="148" t="s">
        <v>205</v>
      </c>
      <c r="AI12" s="139"/>
      <c r="AJ12" s="139"/>
      <c r="AK12" s="139"/>
      <c r="AL12" s="168"/>
      <c r="AM12" s="173" t="s">
        <v>206</v>
      </c>
      <c r="AN12" s="59"/>
      <c r="AO12" s="59"/>
      <c r="AP12" s="59"/>
      <c r="AQ12" s="59"/>
      <c r="AR12" s="59"/>
      <c r="AS12" s="59"/>
      <c r="AT12" s="64"/>
      <c r="AU12" s="148" t="s">
        <v>68</v>
      </c>
      <c r="AV12" s="139"/>
      <c r="AW12" s="139"/>
      <c r="AX12" s="139"/>
      <c r="AY12" s="188" t="s">
        <v>209</v>
      </c>
      <c r="AZ12" s="196"/>
      <c r="BA12" s="196"/>
      <c r="BB12" s="196"/>
      <c r="BC12" s="196"/>
      <c r="BD12" s="196"/>
      <c r="BE12" s="196"/>
      <c r="BF12" s="196"/>
      <c r="BG12" s="196"/>
      <c r="BH12" s="196"/>
      <c r="BI12" s="196"/>
      <c r="BJ12" s="196"/>
      <c r="BK12" s="196"/>
      <c r="BL12" s="196"/>
      <c r="BM12" s="208"/>
      <c r="BN12" s="213">
        <v>0</v>
      </c>
      <c r="BO12" s="216"/>
      <c r="BP12" s="216"/>
      <c r="BQ12" s="216"/>
      <c r="BR12" s="216"/>
      <c r="BS12" s="216"/>
      <c r="BT12" s="216"/>
      <c r="BU12" s="219"/>
      <c r="BV12" s="213">
        <v>0</v>
      </c>
      <c r="BW12" s="216"/>
      <c r="BX12" s="216"/>
      <c r="BY12" s="216"/>
      <c r="BZ12" s="216"/>
      <c r="CA12" s="216"/>
      <c r="CB12" s="216"/>
      <c r="CC12" s="219"/>
      <c r="CD12" s="190" t="s">
        <v>210</v>
      </c>
      <c r="CE12" s="198"/>
      <c r="CF12" s="198"/>
      <c r="CG12" s="198"/>
      <c r="CH12" s="198"/>
      <c r="CI12" s="198"/>
      <c r="CJ12" s="198"/>
      <c r="CK12" s="198"/>
      <c r="CL12" s="198"/>
      <c r="CM12" s="198"/>
      <c r="CN12" s="198"/>
      <c r="CO12" s="198"/>
      <c r="CP12" s="198"/>
      <c r="CQ12" s="198"/>
      <c r="CR12" s="198"/>
      <c r="CS12" s="210"/>
      <c r="CT12" s="231" t="s">
        <v>201</v>
      </c>
      <c r="CU12" s="239"/>
      <c r="CV12" s="239"/>
      <c r="CW12" s="239"/>
      <c r="CX12" s="239"/>
      <c r="CY12" s="239"/>
      <c r="CZ12" s="239"/>
      <c r="DA12" s="247"/>
      <c r="DB12" s="231" t="s">
        <v>201</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212</v>
      </c>
      <c r="N13" s="83"/>
      <c r="O13" s="83"/>
      <c r="P13" s="83"/>
      <c r="Q13" s="89"/>
      <c r="R13" s="101">
        <v>2355</v>
      </c>
      <c r="S13" s="110"/>
      <c r="T13" s="110"/>
      <c r="U13" s="110"/>
      <c r="V13" s="121"/>
      <c r="W13" s="130" t="s">
        <v>213</v>
      </c>
      <c r="X13" s="57"/>
      <c r="Y13" s="57"/>
      <c r="Z13" s="57"/>
      <c r="AA13" s="57"/>
      <c r="AB13" s="25"/>
      <c r="AC13" s="73">
        <v>542</v>
      </c>
      <c r="AD13" s="81"/>
      <c r="AE13" s="81"/>
      <c r="AF13" s="81"/>
      <c r="AG13" s="85"/>
      <c r="AH13" s="73">
        <v>615</v>
      </c>
      <c r="AI13" s="81"/>
      <c r="AJ13" s="81"/>
      <c r="AK13" s="81"/>
      <c r="AL13" s="118"/>
      <c r="AM13" s="173" t="s">
        <v>215</v>
      </c>
      <c r="AN13" s="59"/>
      <c r="AO13" s="59"/>
      <c r="AP13" s="59"/>
      <c r="AQ13" s="59"/>
      <c r="AR13" s="59"/>
      <c r="AS13" s="59"/>
      <c r="AT13" s="64"/>
      <c r="AU13" s="148" t="s">
        <v>165</v>
      </c>
      <c r="AV13" s="139"/>
      <c r="AW13" s="139"/>
      <c r="AX13" s="139"/>
      <c r="AY13" s="188" t="s">
        <v>217</v>
      </c>
      <c r="AZ13" s="196"/>
      <c r="BA13" s="196"/>
      <c r="BB13" s="196"/>
      <c r="BC13" s="196"/>
      <c r="BD13" s="196"/>
      <c r="BE13" s="196"/>
      <c r="BF13" s="196"/>
      <c r="BG13" s="196"/>
      <c r="BH13" s="196"/>
      <c r="BI13" s="196"/>
      <c r="BJ13" s="196"/>
      <c r="BK13" s="196"/>
      <c r="BL13" s="196"/>
      <c r="BM13" s="208"/>
      <c r="BN13" s="213">
        <v>150415</v>
      </c>
      <c r="BO13" s="216"/>
      <c r="BP13" s="216"/>
      <c r="BQ13" s="216"/>
      <c r="BR13" s="216"/>
      <c r="BS13" s="216"/>
      <c r="BT13" s="216"/>
      <c r="BU13" s="219"/>
      <c r="BV13" s="213">
        <v>232805</v>
      </c>
      <c r="BW13" s="216"/>
      <c r="BX13" s="216"/>
      <c r="BY13" s="216"/>
      <c r="BZ13" s="216"/>
      <c r="CA13" s="216"/>
      <c r="CB13" s="216"/>
      <c r="CC13" s="219"/>
      <c r="CD13" s="190" t="s">
        <v>218</v>
      </c>
      <c r="CE13" s="198"/>
      <c r="CF13" s="198"/>
      <c r="CG13" s="198"/>
      <c r="CH13" s="198"/>
      <c r="CI13" s="198"/>
      <c r="CJ13" s="198"/>
      <c r="CK13" s="198"/>
      <c r="CL13" s="198"/>
      <c r="CM13" s="198"/>
      <c r="CN13" s="198"/>
      <c r="CO13" s="198"/>
      <c r="CP13" s="198"/>
      <c r="CQ13" s="198"/>
      <c r="CR13" s="198"/>
      <c r="CS13" s="210"/>
      <c r="CT13" s="229">
        <v>0</v>
      </c>
      <c r="CU13" s="237"/>
      <c r="CV13" s="237"/>
      <c r="CW13" s="237"/>
      <c r="CX13" s="237"/>
      <c r="CY13" s="237"/>
      <c r="CZ13" s="237"/>
      <c r="DA13" s="245"/>
      <c r="DB13" s="229">
        <v>1.2</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220</v>
      </c>
      <c r="M14" s="78"/>
      <c r="N14" s="78"/>
      <c r="O14" s="78"/>
      <c r="P14" s="78"/>
      <c r="Q14" s="90"/>
      <c r="R14" s="101">
        <v>2412</v>
      </c>
      <c r="S14" s="110"/>
      <c r="T14" s="110"/>
      <c r="U14" s="110"/>
      <c r="V14" s="121"/>
      <c r="W14" s="129"/>
      <c r="X14" s="58"/>
      <c r="Y14" s="58"/>
      <c r="Z14" s="58"/>
      <c r="AA14" s="58"/>
      <c r="AB14" s="24"/>
      <c r="AC14" s="149">
        <v>40.4</v>
      </c>
      <c r="AD14" s="155"/>
      <c r="AE14" s="155"/>
      <c r="AF14" s="155"/>
      <c r="AG14" s="157"/>
      <c r="AH14" s="149">
        <v>41.8</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225</v>
      </c>
      <c r="CE14" s="199"/>
      <c r="CF14" s="199"/>
      <c r="CG14" s="199"/>
      <c r="CH14" s="199"/>
      <c r="CI14" s="199"/>
      <c r="CJ14" s="199"/>
      <c r="CK14" s="199"/>
      <c r="CL14" s="199"/>
      <c r="CM14" s="199"/>
      <c r="CN14" s="199"/>
      <c r="CO14" s="199"/>
      <c r="CP14" s="199"/>
      <c r="CQ14" s="199"/>
      <c r="CR14" s="199"/>
      <c r="CS14" s="211"/>
      <c r="CT14" s="233" t="s">
        <v>201</v>
      </c>
      <c r="CU14" s="241"/>
      <c r="CV14" s="241"/>
      <c r="CW14" s="241"/>
      <c r="CX14" s="241"/>
      <c r="CY14" s="241"/>
      <c r="CZ14" s="241"/>
      <c r="DA14" s="249"/>
      <c r="DB14" s="233" t="s">
        <v>201</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212</v>
      </c>
      <c r="N15" s="83"/>
      <c r="O15" s="83"/>
      <c r="P15" s="83"/>
      <c r="Q15" s="89"/>
      <c r="R15" s="101">
        <v>2405</v>
      </c>
      <c r="S15" s="110"/>
      <c r="T15" s="110"/>
      <c r="U15" s="110"/>
      <c r="V15" s="121"/>
      <c r="W15" s="130" t="s">
        <v>6</v>
      </c>
      <c r="X15" s="57"/>
      <c r="Y15" s="57"/>
      <c r="Z15" s="57"/>
      <c r="AA15" s="57"/>
      <c r="AB15" s="25"/>
      <c r="AC15" s="73">
        <v>246</v>
      </c>
      <c r="AD15" s="81"/>
      <c r="AE15" s="81"/>
      <c r="AF15" s="81"/>
      <c r="AG15" s="85"/>
      <c r="AH15" s="73">
        <v>284</v>
      </c>
      <c r="AI15" s="81"/>
      <c r="AJ15" s="81"/>
      <c r="AK15" s="81"/>
      <c r="AL15" s="118"/>
      <c r="AM15" s="173"/>
      <c r="AN15" s="59"/>
      <c r="AO15" s="59"/>
      <c r="AP15" s="59"/>
      <c r="AQ15" s="59"/>
      <c r="AR15" s="59"/>
      <c r="AS15" s="59"/>
      <c r="AT15" s="64"/>
      <c r="AU15" s="148"/>
      <c r="AV15" s="139"/>
      <c r="AW15" s="139"/>
      <c r="AX15" s="139"/>
      <c r="AY15" s="187" t="s">
        <v>226</v>
      </c>
      <c r="AZ15" s="195"/>
      <c r="BA15" s="195"/>
      <c r="BB15" s="195"/>
      <c r="BC15" s="195"/>
      <c r="BD15" s="195"/>
      <c r="BE15" s="195"/>
      <c r="BF15" s="195"/>
      <c r="BG15" s="195"/>
      <c r="BH15" s="195"/>
      <c r="BI15" s="195"/>
      <c r="BJ15" s="195"/>
      <c r="BK15" s="195"/>
      <c r="BL15" s="195"/>
      <c r="BM15" s="207"/>
      <c r="BN15" s="212">
        <v>235170</v>
      </c>
      <c r="BO15" s="215"/>
      <c r="BP15" s="215"/>
      <c r="BQ15" s="215"/>
      <c r="BR15" s="215"/>
      <c r="BS15" s="215"/>
      <c r="BT15" s="215"/>
      <c r="BU15" s="218"/>
      <c r="BV15" s="212">
        <v>239231</v>
      </c>
      <c r="BW15" s="215"/>
      <c r="BX15" s="215"/>
      <c r="BY15" s="215"/>
      <c r="BZ15" s="215"/>
      <c r="CA15" s="215"/>
      <c r="CB15" s="215"/>
      <c r="CC15" s="218"/>
      <c r="CD15" s="221" t="s">
        <v>211</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47</v>
      </c>
      <c r="M16" s="79"/>
      <c r="N16" s="79"/>
      <c r="O16" s="79"/>
      <c r="P16" s="79"/>
      <c r="Q16" s="91"/>
      <c r="R16" s="102" t="s">
        <v>227</v>
      </c>
      <c r="S16" s="111"/>
      <c r="T16" s="111"/>
      <c r="U16" s="111"/>
      <c r="V16" s="122"/>
      <c r="W16" s="129"/>
      <c r="X16" s="58"/>
      <c r="Y16" s="58"/>
      <c r="Z16" s="58"/>
      <c r="AA16" s="58"/>
      <c r="AB16" s="24"/>
      <c r="AC16" s="149">
        <v>18.399999999999999</v>
      </c>
      <c r="AD16" s="155"/>
      <c r="AE16" s="155"/>
      <c r="AF16" s="155"/>
      <c r="AG16" s="157"/>
      <c r="AH16" s="149">
        <v>19.3</v>
      </c>
      <c r="AI16" s="155"/>
      <c r="AJ16" s="155"/>
      <c r="AK16" s="155"/>
      <c r="AL16" s="169"/>
      <c r="AM16" s="173"/>
      <c r="AN16" s="59"/>
      <c r="AO16" s="59"/>
      <c r="AP16" s="59"/>
      <c r="AQ16" s="59"/>
      <c r="AR16" s="59"/>
      <c r="AS16" s="59"/>
      <c r="AT16" s="64"/>
      <c r="AU16" s="148"/>
      <c r="AV16" s="139"/>
      <c r="AW16" s="139"/>
      <c r="AX16" s="139"/>
      <c r="AY16" s="188" t="s">
        <v>112</v>
      </c>
      <c r="AZ16" s="196"/>
      <c r="BA16" s="196"/>
      <c r="BB16" s="196"/>
      <c r="BC16" s="196"/>
      <c r="BD16" s="196"/>
      <c r="BE16" s="196"/>
      <c r="BF16" s="196"/>
      <c r="BG16" s="196"/>
      <c r="BH16" s="196"/>
      <c r="BI16" s="196"/>
      <c r="BJ16" s="196"/>
      <c r="BK16" s="196"/>
      <c r="BL16" s="196"/>
      <c r="BM16" s="208"/>
      <c r="BN16" s="213">
        <v>1401417</v>
      </c>
      <c r="BO16" s="216"/>
      <c r="BP16" s="216"/>
      <c r="BQ16" s="216"/>
      <c r="BR16" s="216"/>
      <c r="BS16" s="216"/>
      <c r="BT16" s="216"/>
      <c r="BU16" s="219"/>
      <c r="BV16" s="213">
        <v>1449013</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104</v>
      </c>
      <c r="N17" s="84"/>
      <c r="O17" s="84"/>
      <c r="P17" s="84"/>
      <c r="Q17" s="92"/>
      <c r="R17" s="102" t="s">
        <v>227</v>
      </c>
      <c r="S17" s="111"/>
      <c r="T17" s="111"/>
      <c r="U17" s="111"/>
      <c r="V17" s="122"/>
      <c r="W17" s="130" t="s">
        <v>97</v>
      </c>
      <c r="X17" s="57"/>
      <c r="Y17" s="57"/>
      <c r="Z17" s="57"/>
      <c r="AA17" s="57"/>
      <c r="AB17" s="25"/>
      <c r="AC17" s="73">
        <v>552</v>
      </c>
      <c r="AD17" s="81"/>
      <c r="AE17" s="81"/>
      <c r="AF17" s="81"/>
      <c r="AG17" s="85"/>
      <c r="AH17" s="73">
        <v>574</v>
      </c>
      <c r="AI17" s="81"/>
      <c r="AJ17" s="81"/>
      <c r="AK17" s="81"/>
      <c r="AL17" s="118"/>
      <c r="AM17" s="173"/>
      <c r="AN17" s="59"/>
      <c r="AO17" s="59"/>
      <c r="AP17" s="59"/>
      <c r="AQ17" s="59"/>
      <c r="AR17" s="59"/>
      <c r="AS17" s="59"/>
      <c r="AT17" s="64"/>
      <c r="AU17" s="148"/>
      <c r="AV17" s="139"/>
      <c r="AW17" s="139"/>
      <c r="AX17" s="139"/>
      <c r="AY17" s="188" t="s">
        <v>229</v>
      </c>
      <c r="AZ17" s="196"/>
      <c r="BA17" s="196"/>
      <c r="BB17" s="196"/>
      <c r="BC17" s="196"/>
      <c r="BD17" s="196"/>
      <c r="BE17" s="196"/>
      <c r="BF17" s="196"/>
      <c r="BG17" s="196"/>
      <c r="BH17" s="196"/>
      <c r="BI17" s="196"/>
      <c r="BJ17" s="196"/>
      <c r="BK17" s="196"/>
      <c r="BL17" s="196"/>
      <c r="BM17" s="208"/>
      <c r="BN17" s="213">
        <v>284908</v>
      </c>
      <c r="BO17" s="216"/>
      <c r="BP17" s="216"/>
      <c r="BQ17" s="216"/>
      <c r="BR17" s="216"/>
      <c r="BS17" s="216"/>
      <c r="BT17" s="216"/>
      <c r="BU17" s="219"/>
      <c r="BV17" s="213">
        <v>291920</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230</v>
      </c>
      <c r="C18" s="31"/>
      <c r="D18" s="31"/>
      <c r="E18" s="50"/>
      <c r="F18" s="50"/>
      <c r="G18" s="50"/>
      <c r="H18" s="50"/>
      <c r="I18" s="50"/>
      <c r="J18" s="50"/>
      <c r="K18" s="50"/>
      <c r="L18" s="71">
        <v>42.28</v>
      </c>
      <c r="M18" s="71"/>
      <c r="N18" s="71"/>
      <c r="O18" s="71"/>
      <c r="P18" s="71"/>
      <c r="Q18" s="71"/>
      <c r="R18" s="103"/>
      <c r="S18" s="103"/>
      <c r="T18" s="103"/>
      <c r="U18" s="103"/>
      <c r="V18" s="123"/>
      <c r="W18" s="131"/>
      <c r="X18" s="138"/>
      <c r="Y18" s="138"/>
      <c r="Z18" s="138"/>
      <c r="AA18" s="138"/>
      <c r="AB18" s="26"/>
      <c r="AC18" s="150">
        <v>41.2</v>
      </c>
      <c r="AD18" s="156"/>
      <c r="AE18" s="156"/>
      <c r="AF18" s="156"/>
      <c r="AG18" s="158"/>
      <c r="AH18" s="150">
        <v>39</v>
      </c>
      <c r="AI18" s="156"/>
      <c r="AJ18" s="156"/>
      <c r="AK18" s="156"/>
      <c r="AL18" s="170"/>
      <c r="AM18" s="173"/>
      <c r="AN18" s="59"/>
      <c r="AO18" s="59"/>
      <c r="AP18" s="59"/>
      <c r="AQ18" s="59"/>
      <c r="AR18" s="59"/>
      <c r="AS18" s="59"/>
      <c r="AT18" s="64"/>
      <c r="AU18" s="148"/>
      <c r="AV18" s="139"/>
      <c r="AW18" s="139"/>
      <c r="AX18" s="139"/>
      <c r="AY18" s="188" t="s">
        <v>232</v>
      </c>
      <c r="AZ18" s="196"/>
      <c r="BA18" s="196"/>
      <c r="BB18" s="196"/>
      <c r="BC18" s="196"/>
      <c r="BD18" s="196"/>
      <c r="BE18" s="196"/>
      <c r="BF18" s="196"/>
      <c r="BG18" s="196"/>
      <c r="BH18" s="196"/>
      <c r="BI18" s="196"/>
      <c r="BJ18" s="196"/>
      <c r="BK18" s="196"/>
      <c r="BL18" s="196"/>
      <c r="BM18" s="208"/>
      <c r="BN18" s="213">
        <v>1177990</v>
      </c>
      <c r="BO18" s="216"/>
      <c r="BP18" s="216"/>
      <c r="BQ18" s="216"/>
      <c r="BR18" s="216"/>
      <c r="BS18" s="216"/>
      <c r="BT18" s="216"/>
      <c r="BU18" s="219"/>
      <c r="BV18" s="213">
        <v>1195767</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63</v>
      </c>
      <c r="C19" s="31"/>
      <c r="D19" s="31"/>
      <c r="E19" s="50"/>
      <c r="F19" s="50"/>
      <c r="G19" s="50"/>
      <c r="H19" s="50"/>
      <c r="I19" s="50"/>
      <c r="J19" s="50"/>
      <c r="K19" s="50"/>
      <c r="L19" s="72">
        <v>54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234</v>
      </c>
      <c r="AZ19" s="196"/>
      <c r="BA19" s="196"/>
      <c r="BB19" s="196"/>
      <c r="BC19" s="196"/>
      <c r="BD19" s="196"/>
      <c r="BE19" s="196"/>
      <c r="BF19" s="196"/>
      <c r="BG19" s="196"/>
      <c r="BH19" s="196"/>
      <c r="BI19" s="196"/>
      <c r="BJ19" s="196"/>
      <c r="BK19" s="196"/>
      <c r="BL19" s="196"/>
      <c r="BM19" s="208"/>
      <c r="BN19" s="213">
        <v>1919368</v>
      </c>
      <c r="BO19" s="216"/>
      <c r="BP19" s="216"/>
      <c r="BQ19" s="216"/>
      <c r="BR19" s="216"/>
      <c r="BS19" s="216"/>
      <c r="BT19" s="216"/>
      <c r="BU19" s="219"/>
      <c r="BV19" s="213">
        <v>2033548</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238</v>
      </c>
      <c r="C20" s="31"/>
      <c r="D20" s="31"/>
      <c r="E20" s="50"/>
      <c r="F20" s="50"/>
      <c r="G20" s="50"/>
      <c r="H20" s="50"/>
      <c r="I20" s="50"/>
      <c r="J20" s="50"/>
      <c r="K20" s="50"/>
      <c r="L20" s="72">
        <v>793</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240</v>
      </c>
      <c r="C22" s="33"/>
      <c r="D22" s="42"/>
      <c r="E22" s="51" t="s">
        <v>8</v>
      </c>
      <c r="F22" s="57"/>
      <c r="G22" s="57"/>
      <c r="H22" s="57"/>
      <c r="I22" s="57"/>
      <c r="J22" s="57"/>
      <c r="K22" s="25"/>
      <c r="L22" s="51" t="s">
        <v>242</v>
      </c>
      <c r="M22" s="57"/>
      <c r="N22" s="57"/>
      <c r="O22" s="57"/>
      <c r="P22" s="25"/>
      <c r="Q22" s="93" t="s">
        <v>244</v>
      </c>
      <c r="R22" s="105"/>
      <c r="S22" s="105"/>
      <c r="T22" s="105"/>
      <c r="U22" s="105"/>
      <c r="V22" s="125"/>
      <c r="W22" s="133" t="s">
        <v>245</v>
      </c>
      <c r="X22" s="33"/>
      <c r="Y22" s="42"/>
      <c r="Z22" s="51" t="s">
        <v>8</v>
      </c>
      <c r="AA22" s="57"/>
      <c r="AB22" s="57"/>
      <c r="AC22" s="57"/>
      <c r="AD22" s="57"/>
      <c r="AE22" s="57"/>
      <c r="AF22" s="57"/>
      <c r="AG22" s="25"/>
      <c r="AH22" s="161" t="s">
        <v>186</v>
      </c>
      <c r="AI22" s="57"/>
      <c r="AJ22" s="57"/>
      <c r="AK22" s="57"/>
      <c r="AL22" s="25"/>
      <c r="AM22" s="161" t="s">
        <v>246</v>
      </c>
      <c r="AN22" s="177"/>
      <c r="AO22" s="177"/>
      <c r="AP22" s="177"/>
      <c r="AQ22" s="177"/>
      <c r="AR22" s="179"/>
      <c r="AS22" s="93" t="s">
        <v>244</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248</v>
      </c>
      <c r="AZ23" s="195"/>
      <c r="BA23" s="195"/>
      <c r="BB23" s="195"/>
      <c r="BC23" s="195"/>
      <c r="BD23" s="195"/>
      <c r="BE23" s="195"/>
      <c r="BF23" s="195"/>
      <c r="BG23" s="195"/>
      <c r="BH23" s="195"/>
      <c r="BI23" s="195"/>
      <c r="BJ23" s="195"/>
      <c r="BK23" s="195"/>
      <c r="BL23" s="195"/>
      <c r="BM23" s="207"/>
      <c r="BN23" s="213">
        <v>1272002</v>
      </c>
      <c r="BO23" s="216"/>
      <c r="BP23" s="216"/>
      <c r="BQ23" s="216"/>
      <c r="BR23" s="216"/>
      <c r="BS23" s="216"/>
      <c r="BT23" s="216"/>
      <c r="BU23" s="219"/>
      <c r="BV23" s="213">
        <v>1363903</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251</v>
      </c>
      <c r="F24" s="59"/>
      <c r="G24" s="59"/>
      <c r="H24" s="59"/>
      <c r="I24" s="59"/>
      <c r="J24" s="59"/>
      <c r="K24" s="64"/>
      <c r="L24" s="73">
        <v>1</v>
      </c>
      <c r="M24" s="81"/>
      <c r="N24" s="81"/>
      <c r="O24" s="81"/>
      <c r="P24" s="85"/>
      <c r="Q24" s="73">
        <v>7350</v>
      </c>
      <c r="R24" s="81"/>
      <c r="S24" s="81"/>
      <c r="T24" s="81"/>
      <c r="U24" s="81"/>
      <c r="V24" s="85"/>
      <c r="W24" s="134"/>
      <c r="X24" s="34"/>
      <c r="Y24" s="43"/>
      <c r="Z24" s="53" t="s">
        <v>252</v>
      </c>
      <c r="AA24" s="59"/>
      <c r="AB24" s="59"/>
      <c r="AC24" s="59"/>
      <c r="AD24" s="59"/>
      <c r="AE24" s="59"/>
      <c r="AF24" s="59"/>
      <c r="AG24" s="64"/>
      <c r="AH24" s="73">
        <v>50</v>
      </c>
      <c r="AI24" s="81"/>
      <c r="AJ24" s="81"/>
      <c r="AK24" s="81"/>
      <c r="AL24" s="85"/>
      <c r="AM24" s="73">
        <v>151250</v>
      </c>
      <c r="AN24" s="81"/>
      <c r="AO24" s="81"/>
      <c r="AP24" s="81"/>
      <c r="AQ24" s="81"/>
      <c r="AR24" s="85"/>
      <c r="AS24" s="73">
        <v>3025</v>
      </c>
      <c r="AT24" s="81"/>
      <c r="AU24" s="81"/>
      <c r="AV24" s="81"/>
      <c r="AW24" s="81"/>
      <c r="AX24" s="118"/>
      <c r="AY24" s="189" t="s">
        <v>253</v>
      </c>
      <c r="AZ24" s="197"/>
      <c r="BA24" s="197"/>
      <c r="BB24" s="197"/>
      <c r="BC24" s="197"/>
      <c r="BD24" s="197"/>
      <c r="BE24" s="197"/>
      <c r="BF24" s="197"/>
      <c r="BG24" s="197"/>
      <c r="BH24" s="197"/>
      <c r="BI24" s="197"/>
      <c r="BJ24" s="197"/>
      <c r="BK24" s="197"/>
      <c r="BL24" s="197"/>
      <c r="BM24" s="209"/>
      <c r="BN24" s="213">
        <v>1214353</v>
      </c>
      <c r="BO24" s="216"/>
      <c r="BP24" s="216"/>
      <c r="BQ24" s="216"/>
      <c r="BR24" s="216"/>
      <c r="BS24" s="216"/>
      <c r="BT24" s="216"/>
      <c r="BU24" s="219"/>
      <c r="BV24" s="213">
        <v>1221279</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256</v>
      </c>
      <c r="F25" s="59"/>
      <c r="G25" s="59"/>
      <c r="H25" s="59"/>
      <c r="I25" s="59"/>
      <c r="J25" s="59"/>
      <c r="K25" s="64"/>
      <c r="L25" s="73">
        <v>1</v>
      </c>
      <c r="M25" s="81"/>
      <c r="N25" s="81"/>
      <c r="O25" s="81"/>
      <c r="P25" s="85"/>
      <c r="Q25" s="73">
        <v>5930</v>
      </c>
      <c r="R25" s="81"/>
      <c r="S25" s="81"/>
      <c r="T25" s="81"/>
      <c r="U25" s="81"/>
      <c r="V25" s="85"/>
      <c r="W25" s="134"/>
      <c r="X25" s="34"/>
      <c r="Y25" s="43"/>
      <c r="Z25" s="53" t="s">
        <v>257</v>
      </c>
      <c r="AA25" s="59"/>
      <c r="AB25" s="59"/>
      <c r="AC25" s="59"/>
      <c r="AD25" s="59"/>
      <c r="AE25" s="59"/>
      <c r="AF25" s="59"/>
      <c r="AG25" s="64"/>
      <c r="AH25" s="73" t="s">
        <v>201</v>
      </c>
      <c r="AI25" s="81"/>
      <c r="AJ25" s="81"/>
      <c r="AK25" s="81"/>
      <c r="AL25" s="85"/>
      <c r="AM25" s="73" t="s">
        <v>201</v>
      </c>
      <c r="AN25" s="81"/>
      <c r="AO25" s="81"/>
      <c r="AP25" s="81"/>
      <c r="AQ25" s="81"/>
      <c r="AR25" s="85"/>
      <c r="AS25" s="73" t="s">
        <v>201</v>
      </c>
      <c r="AT25" s="81"/>
      <c r="AU25" s="81"/>
      <c r="AV25" s="81"/>
      <c r="AW25" s="81"/>
      <c r="AX25" s="118"/>
      <c r="AY25" s="187" t="s">
        <v>36</v>
      </c>
      <c r="AZ25" s="195"/>
      <c r="BA25" s="195"/>
      <c r="BB25" s="195"/>
      <c r="BC25" s="195"/>
      <c r="BD25" s="195"/>
      <c r="BE25" s="195"/>
      <c r="BF25" s="195"/>
      <c r="BG25" s="195"/>
      <c r="BH25" s="195"/>
      <c r="BI25" s="195"/>
      <c r="BJ25" s="195"/>
      <c r="BK25" s="195"/>
      <c r="BL25" s="195"/>
      <c r="BM25" s="207"/>
      <c r="BN25" s="212">
        <v>1680</v>
      </c>
      <c r="BO25" s="215"/>
      <c r="BP25" s="215"/>
      <c r="BQ25" s="215"/>
      <c r="BR25" s="215"/>
      <c r="BS25" s="215"/>
      <c r="BT25" s="215"/>
      <c r="BU25" s="218"/>
      <c r="BV25" s="212" t="s">
        <v>201</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258</v>
      </c>
      <c r="F26" s="59"/>
      <c r="G26" s="59"/>
      <c r="H26" s="59"/>
      <c r="I26" s="59"/>
      <c r="J26" s="59"/>
      <c r="K26" s="64"/>
      <c r="L26" s="73">
        <v>1</v>
      </c>
      <c r="M26" s="81"/>
      <c r="N26" s="81"/>
      <c r="O26" s="81"/>
      <c r="P26" s="85"/>
      <c r="Q26" s="73">
        <v>5490</v>
      </c>
      <c r="R26" s="81"/>
      <c r="S26" s="81"/>
      <c r="T26" s="81"/>
      <c r="U26" s="81"/>
      <c r="V26" s="85"/>
      <c r="W26" s="134"/>
      <c r="X26" s="34"/>
      <c r="Y26" s="43"/>
      <c r="Z26" s="53" t="s">
        <v>259</v>
      </c>
      <c r="AA26" s="143"/>
      <c r="AB26" s="143"/>
      <c r="AC26" s="143"/>
      <c r="AD26" s="143"/>
      <c r="AE26" s="143"/>
      <c r="AF26" s="143"/>
      <c r="AG26" s="159"/>
      <c r="AH26" s="73">
        <v>2</v>
      </c>
      <c r="AI26" s="81"/>
      <c r="AJ26" s="81"/>
      <c r="AK26" s="81"/>
      <c r="AL26" s="85"/>
      <c r="AM26" s="73" t="s">
        <v>262</v>
      </c>
      <c r="AN26" s="81"/>
      <c r="AO26" s="81"/>
      <c r="AP26" s="81"/>
      <c r="AQ26" s="81"/>
      <c r="AR26" s="85"/>
      <c r="AS26" s="73" t="s">
        <v>262</v>
      </c>
      <c r="AT26" s="81"/>
      <c r="AU26" s="81"/>
      <c r="AV26" s="81"/>
      <c r="AW26" s="81"/>
      <c r="AX26" s="118"/>
      <c r="AY26" s="190" t="s">
        <v>263</v>
      </c>
      <c r="AZ26" s="198"/>
      <c r="BA26" s="198"/>
      <c r="BB26" s="198"/>
      <c r="BC26" s="198"/>
      <c r="BD26" s="198"/>
      <c r="BE26" s="198"/>
      <c r="BF26" s="198"/>
      <c r="BG26" s="198"/>
      <c r="BH26" s="198"/>
      <c r="BI26" s="198"/>
      <c r="BJ26" s="198"/>
      <c r="BK26" s="198"/>
      <c r="BL26" s="198"/>
      <c r="BM26" s="210"/>
      <c r="BN26" s="213" t="s">
        <v>201</v>
      </c>
      <c r="BO26" s="216"/>
      <c r="BP26" s="216"/>
      <c r="BQ26" s="216"/>
      <c r="BR26" s="216"/>
      <c r="BS26" s="216"/>
      <c r="BT26" s="216"/>
      <c r="BU26" s="219"/>
      <c r="BV26" s="213" t="s">
        <v>201</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264</v>
      </c>
      <c r="F27" s="59"/>
      <c r="G27" s="59"/>
      <c r="H27" s="59"/>
      <c r="I27" s="59"/>
      <c r="J27" s="59"/>
      <c r="K27" s="64"/>
      <c r="L27" s="73">
        <v>1</v>
      </c>
      <c r="M27" s="81"/>
      <c r="N27" s="81"/>
      <c r="O27" s="81"/>
      <c r="P27" s="85"/>
      <c r="Q27" s="73">
        <v>2600</v>
      </c>
      <c r="R27" s="81"/>
      <c r="S27" s="81"/>
      <c r="T27" s="81"/>
      <c r="U27" s="81"/>
      <c r="V27" s="85"/>
      <c r="W27" s="134"/>
      <c r="X27" s="34"/>
      <c r="Y27" s="43"/>
      <c r="Z27" s="53" t="s">
        <v>266</v>
      </c>
      <c r="AA27" s="59"/>
      <c r="AB27" s="59"/>
      <c r="AC27" s="59"/>
      <c r="AD27" s="59"/>
      <c r="AE27" s="59"/>
      <c r="AF27" s="59"/>
      <c r="AG27" s="64"/>
      <c r="AH27" s="73" t="s">
        <v>201</v>
      </c>
      <c r="AI27" s="81"/>
      <c r="AJ27" s="81"/>
      <c r="AK27" s="81"/>
      <c r="AL27" s="85"/>
      <c r="AM27" s="73" t="s">
        <v>201</v>
      </c>
      <c r="AN27" s="81"/>
      <c r="AO27" s="81"/>
      <c r="AP27" s="81"/>
      <c r="AQ27" s="81"/>
      <c r="AR27" s="85"/>
      <c r="AS27" s="73" t="s">
        <v>201</v>
      </c>
      <c r="AT27" s="81"/>
      <c r="AU27" s="81"/>
      <c r="AV27" s="81"/>
      <c r="AW27" s="81"/>
      <c r="AX27" s="118"/>
      <c r="AY27" s="191" t="s">
        <v>268</v>
      </c>
      <c r="AZ27" s="199"/>
      <c r="BA27" s="199"/>
      <c r="BB27" s="199"/>
      <c r="BC27" s="199"/>
      <c r="BD27" s="199"/>
      <c r="BE27" s="199"/>
      <c r="BF27" s="199"/>
      <c r="BG27" s="199"/>
      <c r="BH27" s="199"/>
      <c r="BI27" s="199"/>
      <c r="BJ27" s="199"/>
      <c r="BK27" s="199"/>
      <c r="BL27" s="199"/>
      <c r="BM27" s="211"/>
      <c r="BN27" s="214">
        <v>112464</v>
      </c>
      <c r="BO27" s="217"/>
      <c r="BP27" s="217"/>
      <c r="BQ27" s="217"/>
      <c r="BR27" s="217"/>
      <c r="BS27" s="217"/>
      <c r="BT27" s="217"/>
      <c r="BU27" s="220"/>
      <c r="BV27" s="214">
        <v>112392</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269</v>
      </c>
      <c r="F28" s="59"/>
      <c r="G28" s="59"/>
      <c r="H28" s="59"/>
      <c r="I28" s="59"/>
      <c r="J28" s="59"/>
      <c r="K28" s="64"/>
      <c r="L28" s="73">
        <v>1</v>
      </c>
      <c r="M28" s="81"/>
      <c r="N28" s="81"/>
      <c r="O28" s="81"/>
      <c r="P28" s="85"/>
      <c r="Q28" s="73">
        <v>2220</v>
      </c>
      <c r="R28" s="81"/>
      <c r="S28" s="81"/>
      <c r="T28" s="81"/>
      <c r="U28" s="81"/>
      <c r="V28" s="85"/>
      <c r="W28" s="134"/>
      <c r="X28" s="34"/>
      <c r="Y28" s="43"/>
      <c r="Z28" s="53" t="s">
        <v>37</v>
      </c>
      <c r="AA28" s="59"/>
      <c r="AB28" s="59"/>
      <c r="AC28" s="59"/>
      <c r="AD28" s="59"/>
      <c r="AE28" s="59"/>
      <c r="AF28" s="59"/>
      <c r="AG28" s="64"/>
      <c r="AH28" s="73" t="s">
        <v>201</v>
      </c>
      <c r="AI28" s="81"/>
      <c r="AJ28" s="81"/>
      <c r="AK28" s="81"/>
      <c r="AL28" s="85"/>
      <c r="AM28" s="73" t="s">
        <v>201</v>
      </c>
      <c r="AN28" s="81"/>
      <c r="AO28" s="81"/>
      <c r="AP28" s="81"/>
      <c r="AQ28" s="81"/>
      <c r="AR28" s="85"/>
      <c r="AS28" s="73" t="s">
        <v>201</v>
      </c>
      <c r="AT28" s="81"/>
      <c r="AU28" s="81"/>
      <c r="AV28" s="81"/>
      <c r="AW28" s="81"/>
      <c r="AX28" s="118"/>
      <c r="AY28" s="192" t="s">
        <v>273</v>
      </c>
      <c r="AZ28" s="200"/>
      <c r="BA28" s="200"/>
      <c r="BB28" s="203"/>
      <c r="BC28" s="187" t="s">
        <v>103</v>
      </c>
      <c r="BD28" s="195"/>
      <c r="BE28" s="195"/>
      <c r="BF28" s="195"/>
      <c r="BG28" s="195"/>
      <c r="BH28" s="195"/>
      <c r="BI28" s="195"/>
      <c r="BJ28" s="195"/>
      <c r="BK28" s="195"/>
      <c r="BL28" s="195"/>
      <c r="BM28" s="207"/>
      <c r="BN28" s="212">
        <v>1401833</v>
      </c>
      <c r="BO28" s="215"/>
      <c r="BP28" s="215"/>
      <c r="BQ28" s="215"/>
      <c r="BR28" s="215"/>
      <c r="BS28" s="215"/>
      <c r="BT28" s="215"/>
      <c r="BU28" s="218"/>
      <c r="BV28" s="212">
        <v>1400334</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274</v>
      </c>
      <c r="F29" s="59"/>
      <c r="G29" s="59"/>
      <c r="H29" s="59"/>
      <c r="I29" s="59"/>
      <c r="J29" s="59"/>
      <c r="K29" s="64"/>
      <c r="L29" s="73">
        <v>6</v>
      </c>
      <c r="M29" s="81"/>
      <c r="N29" s="81"/>
      <c r="O29" s="81"/>
      <c r="P29" s="85"/>
      <c r="Q29" s="73">
        <v>1860</v>
      </c>
      <c r="R29" s="81"/>
      <c r="S29" s="81"/>
      <c r="T29" s="81"/>
      <c r="U29" s="81"/>
      <c r="V29" s="85"/>
      <c r="W29" s="135"/>
      <c r="X29" s="140"/>
      <c r="Y29" s="142"/>
      <c r="Z29" s="53" t="s">
        <v>276</v>
      </c>
      <c r="AA29" s="59"/>
      <c r="AB29" s="59"/>
      <c r="AC29" s="59"/>
      <c r="AD29" s="59"/>
      <c r="AE29" s="59"/>
      <c r="AF29" s="59"/>
      <c r="AG29" s="64"/>
      <c r="AH29" s="73">
        <v>50</v>
      </c>
      <c r="AI29" s="81"/>
      <c r="AJ29" s="81"/>
      <c r="AK29" s="81"/>
      <c r="AL29" s="85"/>
      <c r="AM29" s="73">
        <v>151250</v>
      </c>
      <c r="AN29" s="81"/>
      <c r="AO29" s="81"/>
      <c r="AP29" s="81"/>
      <c r="AQ29" s="81"/>
      <c r="AR29" s="85"/>
      <c r="AS29" s="73">
        <v>3025</v>
      </c>
      <c r="AT29" s="81"/>
      <c r="AU29" s="81"/>
      <c r="AV29" s="81"/>
      <c r="AW29" s="81"/>
      <c r="AX29" s="118"/>
      <c r="AY29" s="193"/>
      <c r="AZ29" s="201"/>
      <c r="BA29" s="201"/>
      <c r="BB29" s="204"/>
      <c r="BC29" s="188" t="s">
        <v>277</v>
      </c>
      <c r="BD29" s="196"/>
      <c r="BE29" s="196"/>
      <c r="BF29" s="196"/>
      <c r="BG29" s="196"/>
      <c r="BH29" s="196"/>
      <c r="BI29" s="196"/>
      <c r="BJ29" s="196"/>
      <c r="BK29" s="196"/>
      <c r="BL29" s="196"/>
      <c r="BM29" s="208"/>
      <c r="BN29" s="213">
        <v>832506</v>
      </c>
      <c r="BO29" s="216"/>
      <c r="BP29" s="216"/>
      <c r="BQ29" s="216"/>
      <c r="BR29" s="216"/>
      <c r="BS29" s="216"/>
      <c r="BT29" s="216"/>
      <c r="BU29" s="219"/>
      <c r="BV29" s="213">
        <v>874153</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279</v>
      </c>
      <c r="X30" s="141"/>
      <c r="Y30" s="141"/>
      <c r="Z30" s="141"/>
      <c r="AA30" s="141"/>
      <c r="AB30" s="141"/>
      <c r="AC30" s="141"/>
      <c r="AD30" s="141"/>
      <c r="AE30" s="141"/>
      <c r="AF30" s="141"/>
      <c r="AG30" s="160"/>
      <c r="AH30" s="150">
        <v>98.2</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67</v>
      </c>
      <c r="BD30" s="197"/>
      <c r="BE30" s="197"/>
      <c r="BF30" s="197"/>
      <c r="BG30" s="197"/>
      <c r="BH30" s="197"/>
      <c r="BI30" s="197"/>
      <c r="BJ30" s="197"/>
      <c r="BK30" s="197"/>
      <c r="BL30" s="197"/>
      <c r="BM30" s="209"/>
      <c r="BN30" s="214">
        <v>1560375</v>
      </c>
      <c r="BO30" s="217"/>
      <c r="BP30" s="217"/>
      <c r="BQ30" s="217"/>
      <c r="BR30" s="217"/>
      <c r="BS30" s="217"/>
      <c r="BT30" s="217"/>
      <c r="BU30" s="220"/>
      <c r="BV30" s="214">
        <v>1429669</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189</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6" t="s">
        <v>281</v>
      </c>
      <c r="AN32" s="36"/>
      <c r="AO32" s="36"/>
      <c r="AP32" s="36"/>
      <c r="AQ32" s="36"/>
      <c r="AR32" s="36"/>
      <c r="AS32" s="176"/>
      <c r="AT32" s="176"/>
      <c r="AU32" s="176"/>
      <c r="AV32" s="176"/>
      <c r="AW32" s="176"/>
      <c r="AX32" s="176"/>
      <c r="AY32" s="176"/>
      <c r="AZ32" s="176"/>
      <c r="BA32" s="176"/>
      <c r="BB32" s="36"/>
      <c r="BC32" s="176"/>
      <c r="BD32" s="36"/>
      <c r="BE32" s="176" t="s">
        <v>282</v>
      </c>
      <c r="BF32" s="36"/>
      <c r="BG32" s="36"/>
      <c r="BH32" s="36"/>
      <c r="BI32" s="36"/>
      <c r="BJ32" s="176"/>
      <c r="BK32" s="176"/>
      <c r="BL32" s="176"/>
      <c r="BM32" s="176"/>
      <c r="BN32" s="176"/>
      <c r="BO32" s="176"/>
      <c r="BP32" s="176"/>
      <c r="BQ32" s="176"/>
      <c r="BR32" s="36"/>
      <c r="BS32" s="36"/>
      <c r="BT32" s="36"/>
      <c r="BU32" s="36"/>
      <c r="BV32" s="36"/>
      <c r="BW32" s="36" t="s">
        <v>284</v>
      </c>
      <c r="BX32" s="36"/>
      <c r="BY32" s="36"/>
      <c r="BZ32" s="36"/>
      <c r="CA32" s="36"/>
      <c r="CB32" s="176"/>
      <c r="CC32" s="176"/>
      <c r="CD32" s="176"/>
      <c r="CE32" s="176"/>
      <c r="CF32" s="176"/>
      <c r="CG32" s="176"/>
      <c r="CH32" s="176"/>
      <c r="CI32" s="176"/>
      <c r="CJ32" s="176"/>
      <c r="CK32" s="176"/>
      <c r="CL32" s="176"/>
      <c r="CM32" s="176"/>
      <c r="CN32" s="176"/>
      <c r="CO32" s="176" t="s">
        <v>285</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123</v>
      </c>
      <c r="D33" s="38"/>
      <c r="E33" s="55" t="s">
        <v>286</v>
      </c>
      <c r="F33" s="55"/>
      <c r="G33" s="55"/>
      <c r="H33" s="55"/>
      <c r="I33" s="55"/>
      <c r="J33" s="55"/>
      <c r="K33" s="55"/>
      <c r="L33" s="55"/>
      <c r="M33" s="55"/>
      <c r="N33" s="55"/>
      <c r="O33" s="55"/>
      <c r="P33" s="55"/>
      <c r="Q33" s="55"/>
      <c r="R33" s="55"/>
      <c r="S33" s="55"/>
      <c r="T33" s="55"/>
      <c r="U33" s="38" t="s">
        <v>123</v>
      </c>
      <c r="V33" s="38"/>
      <c r="W33" s="55" t="s">
        <v>286</v>
      </c>
      <c r="X33" s="55"/>
      <c r="Y33" s="55"/>
      <c r="Z33" s="55"/>
      <c r="AA33" s="55"/>
      <c r="AB33" s="55"/>
      <c r="AC33" s="55"/>
      <c r="AD33" s="55"/>
      <c r="AE33" s="55"/>
      <c r="AF33" s="55"/>
      <c r="AG33" s="55"/>
      <c r="AH33" s="55"/>
      <c r="AI33" s="55"/>
      <c r="AJ33" s="55"/>
      <c r="AK33" s="55"/>
      <c r="AL33" s="55"/>
      <c r="AM33" s="38" t="s">
        <v>123</v>
      </c>
      <c r="AN33" s="38"/>
      <c r="AO33" s="55" t="s">
        <v>286</v>
      </c>
      <c r="AP33" s="55"/>
      <c r="AQ33" s="55"/>
      <c r="AR33" s="55"/>
      <c r="AS33" s="55"/>
      <c r="AT33" s="55"/>
      <c r="AU33" s="55"/>
      <c r="AV33" s="55"/>
      <c r="AW33" s="55"/>
      <c r="AX33" s="55"/>
      <c r="AY33" s="55"/>
      <c r="AZ33" s="55"/>
      <c r="BA33" s="55"/>
      <c r="BB33" s="55"/>
      <c r="BC33" s="55"/>
      <c r="BD33" s="38"/>
      <c r="BE33" s="55" t="s">
        <v>287</v>
      </c>
      <c r="BF33" s="55"/>
      <c r="BG33" s="55" t="s">
        <v>170</v>
      </c>
      <c r="BH33" s="55"/>
      <c r="BI33" s="55"/>
      <c r="BJ33" s="55"/>
      <c r="BK33" s="55"/>
      <c r="BL33" s="55"/>
      <c r="BM33" s="55"/>
      <c r="BN33" s="55"/>
      <c r="BO33" s="55"/>
      <c r="BP33" s="55"/>
      <c r="BQ33" s="55"/>
      <c r="BR33" s="55"/>
      <c r="BS33" s="55"/>
      <c r="BT33" s="55"/>
      <c r="BU33" s="55"/>
      <c r="BV33" s="38"/>
      <c r="BW33" s="38" t="s">
        <v>287</v>
      </c>
      <c r="BX33" s="38"/>
      <c r="BY33" s="55" t="s">
        <v>113</v>
      </c>
      <c r="BZ33" s="55"/>
      <c r="CA33" s="55"/>
      <c r="CB33" s="55"/>
      <c r="CC33" s="55"/>
      <c r="CD33" s="55"/>
      <c r="CE33" s="55"/>
      <c r="CF33" s="55"/>
      <c r="CG33" s="55"/>
      <c r="CH33" s="55"/>
      <c r="CI33" s="55"/>
      <c r="CJ33" s="55"/>
      <c r="CK33" s="55"/>
      <c r="CL33" s="55"/>
      <c r="CM33" s="55"/>
      <c r="CN33" s="55"/>
      <c r="CO33" s="38" t="s">
        <v>123</v>
      </c>
      <c r="CP33" s="38"/>
      <c r="CQ33" s="55" t="s">
        <v>290</v>
      </c>
      <c r="CR33" s="55"/>
      <c r="CS33" s="55"/>
      <c r="CT33" s="55"/>
      <c r="CU33" s="55"/>
      <c r="CV33" s="55"/>
      <c r="CW33" s="55"/>
      <c r="CX33" s="55"/>
      <c r="CY33" s="55"/>
      <c r="CZ33" s="55"/>
      <c r="DA33" s="55"/>
      <c r="DB33" s="55"/>
      <c r="DC33" s="55"/>
      <c r="DD33" s="55"/>
      <c r="DE33" s="55"/>
      <c r="DF33" s="55"/>
      <c r="DG33" s="252" t="s">
        <v>80</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佐那河内村国民健康保険事業特別会計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5</v>
      </c>
      <c r="BF34" s="39"/>
      <c r="BG34" s="56" t="str">
        <f>IF('各会計、関係団体の財政状況及び健全化判断比率'!B31="","",'各会計、関係団体の財政状況及び健全化判断比率'!B31)</f>
        <v>佐那河内村簡易水道特別会計</v>
      </c>
      <c r="BH34" s="56"/>
      <c r="BI34" s="56"/>
      <c r="BJ34" s="56"/>
      <c r="BK34" s="56"/>
      <c r="BL34" s="56"/>
      <c r="BM34" s="56"/>
      <c r="BN34" s="56"/>
      <c r="BO34" s="56"/>
      <c r="BP34" s="56"/>
      <c r="BQ34" s="56"/>
      <c r="BR34" s="56"/>
      <c r="BS34" s="56"/>
      <c r="BT34" s="56"/>
      <c r="BU34" s="56"/>
      <c r="BV34" s="37"/>
      <c r="BW34" s="39">
        <f>IF(BY34="","",MAX(C34:D43,U34:V43,AM34:AN43,BE34:BF43)+1)</f>
        <v>7</v>
      </c>
      <c r="BX34" s="39"/>
      <c r="BY34" s="56" t="str">
        <f>IF('各会計、関係団体の財政状況及び健全化判断比率'!B68="","",'各会計、関係団体の財政状況及び健全化判断比率'!B68)</f>
        <v>徳島県市町村議会議員公務災害補償等組合</v>
      </c>
      <c r="BZ34" s="56"/>
      <c r="CA34" s="56"/>
      <c r="CB34" s="56"/>
      <c r="CC34" s="56"/>
      <c r="CD34" s="56"/>
      <c r="CE34" s="56"/>
      <c r="CF34" s="56"/>
      <c r="CG34" s="56"/>
      <c r="CH34" s="56"/>
      <c r="CI34" s="56"/>
      <c r="CJ34" s="56"/>
      <c r="CK34" s="56"/>
      <c r="CL34" s="56"/>
      <c r="CM34" s="56"/>
      <c r="CN34" s="37"/>
      <c r="CO34" s="39">
        <f>IF(CQ34="","",MAX(C34:D43,U34:V43,AM34:AN43,BE34:BF43,BW34:BX43)+1)</f>
        <v>13</v>
      </c>
      <c r="CP34" s="39"/>
      <c r="CQ34" s="56" t="str">
        <f>IF('各会計、関係団体の財政状況及び健全化判断比率'!BS7="","",'各会計、関係団体の財政状況及び健全化判断比率'!BS7)</f>
        <v>一般財団法人さなごうち</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佐那河内村介護保険事業特別会計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6</v>
      </c>
      <c r="BF35" s="39"/>
      <c r="BG35" s="56" t="str">
        <f>IF('各会計、関係団体の財政状況及び健全化判断比率'!B32="","",'各会計、関係団体の財政状況及び健全化判断比率'!B32)</f>
        <v>佐那河内村農業集落排水事業特別会計</v>
      </c>
      <c r="BH35" s="56"/>
      <c r="BI35" s="56"/>
      <c r="BJ35" s="56"/>
      <c r="BK35" s="56"/>
      <c r="BL35" s="56"/>
      <c r="BM35" s="56"/>
      <c r="BN35" s="56"/>
      <c r="BO35" s="56"/>
      <c r="BP35" s="56"/>
      <c r="BQ35" s="56"/>
      <c r="BR35" s="56"/>
      <c r="BS35" s="56"/>
      <c r="BT35" s="56"/>
      <c r="BU35" s="56"/>
      <c r="BV35" s="37"/>
      <c r="BW35" s="39">
        <f t="shared" ref="BW35:BW43" si="4">IF(BY35="","",BW34+1)</f>
        <v>8</v>
      </c>
      <c r="BX35" s="39"/>
      <c r="BY35" s="56" t="str">
        <f>IF('各会計、関係団体の財政状況及び健全化判断比率'!B69="","",'各会計、関係団体の財政状況及び健全化判断比率'!B69)</f>
        <v>徳島県市町村総合事務組合(一般会計)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佐那河内村後期高齢者医療特別会計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9</v>
      </c>
      <c r="BX36" s="39"/>
      <c r="BY36" s="56" t="str">
        <f>IF('各会計、関係団体の財政状況及び健全化判断比率'!B70="","",'各会計、関係団体の財政状況及び健全化判断比率'!B70)</f>
        <v>徳島県市町村総合事務組合(滞納整理機構特別会計)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10</v>
      </c>
      <c r="BX37" s="39"/>
      <c r="BY37" s="56" t="str">
        <f>IF('各会計、関係団体の財政状況及び健全化判断比率'!B71="","",'各会計、関係団体の財政状況及び健全化判断比率'!B71)</f>
        <v>小松島市外三町村衛生組合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11</v>
      </c>
      <c r="BX38" s="39"/>
      <c r="BY38" s="56" t="str">
        <f>IF('各会計、関係団体の財政状況及び健全化判断比率'!B72="","",'各会計、関係団体の財政状況及び健全化判断比率'!B72)</f>
        <v>徳島県後期高齢者医療広域連合(一般会計)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12</v>
      </c>
      <c r="BX39" s="39"/>
      <c r="BY39" s="56" t="str">
        <f>IF('各会計、関係団体の財政状況及び健全化判断比率'!B73="","",'各会計、関係団体の財政状況及び健全化判断比率'!B73)</f>
        <v>徳島県後期高齢者医療広域連合(後期高齢者医療事業会計)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291</v>
      </c>
      <c r="C46" s="1"/>
      <c r="D46" s="1"/>
      <c r="E46" s="1" t="s">
        <v>292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295</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297</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298</v>
      </c>
    </row>
    <row r="50" spans="5:5">
      <c r="E50" s="1" t="s">
        <v>198</v>
      </c>
    </row>
    <row r="51" spans="5:5">
      <c r="E51" s="1" t="s">
        <v>301</v>
      </c>
    </row>
    <row r="52" spans="5:5">
      <c r="E52" s="1" t="s">
        <v>303</v>
      </c>
    </row>
    <row r="53" spans="5:5"/>
    <row r="54" spans="5:5"/>
    <row r="55" spans="5:5"/>
    <row r="56" spans="5:5"/>
  </sheetData>
  <sheetProtection algorithmName="SHA-512" hashValue="mrRt4cpVYgBaTStdvzfRwgsiqkfdD8OjCXRVkITtlZ3mP7Eon+UDDsOTwdS0+lMM1olKXxLW9dqOWMQzFUw5qg==" saltValue="CUMjphUCR4go7WUcnab+9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93"/>
      <c r="B1" s="893"/>
      <c r="C1" s="893"/>
      <c r="D1" s="893"/>
      <c r="E1" s="893"/>
      <c r="F1" s="893"/>
      <c r="G1" s="893"/>
      <c r="H1" s="893"/>
      <c r="I1" s="893"/>
      <c r="J1" s="893"/>
      <c r="K1" s="893"/>
      <c r="L1" s="893"/>
      <c r="M1" s="893"/>
      <c r="N1" s="893"/>
      <c r="O1" s="893"/>
      <c r="P1" s="893"/>
    </row>
    <row r="2" spans="1:16" ht="16.5" customHeight="1">
      <c r="A2" s="893"/>
      <c r="B2" s="893"/>
      <c r="C2" s="893"/>
      <c r="D2" s="893"/>
      <c r="E2" s="893"/>
      <c r="F2" s="893"/>
      <c r="G2" s="893"/>
      <c r="H2" s="893"/>
      <c r="I2" s="893"/>
      <c r="J2" s="893"/>
      <c r="K2" s="893"/>
      <c r="L2" s="893"/>
      <c r="M2" s="893"/>
      <c r="N2" s="893"/>
      <c r="O2" s="893"/>
      <c r="P2" s="893"/>
    </row>
    <row r="3" spans="1:16" ht="16.5" customHeight="1">
      <c r="A3" s="893"/>
      <c r="B3" s="893"/>
      <c r="C3" s="893"/>
      <c r="D3" s="893"/>
      <c r="E3" s="893"/>
      <c r="F3" s="893"/>
      <c r="G3" s="893"/>
      <c r="H3" s="893"/>
      <c r="I3" s="893"/>
      <c r="J3" s="893"/>
      <c r="K3" s="893"/>
      <c r="L3" s="893"/>
      <c r="M3" s="893"/>
      <c r="N3" s="893"/>
      <c r="O3" s="893"/>
      <c r="P3" s="893"/>
    </row>
    <row r="4" spans="1:16" ht="16.5" customHeight="1">
      <c r="A4" s="893"/>
      <c r="B4" s="893"/>
      <c r="C4" s="893"/>
      <c r="D4" s="893"/>
      <c r="E4" s="893"/>
      <c r="F4" s="893"/>
      <c r="G4" s="893"/>
      <c r="H4" s="893"/>
      <c r="I4" s="893"/>
      <c r="J4" s="893"/>
      <c r="K4" s="893"/>
      <c r="L4" s="893"/>
      <c r="M4" s="893"/>
      <c r="N4" s="893"/>
      <c r="O4" s="893"/>
      <c r="P4" s="893"/>
    </row>
    <row r="5" spans="1:16" ht="16.5" customHeight="1">
      <c r="A5" s="893"/>
      <c r="B5" s="893"/>
      <c r="C5" s="893"/>
      <c r="D5" s="893"/>
      <c r="E5" s="893"/>
      <c r="F5" s="893"/>
      <c r="G5" s="893"/>
      <c r="H5" s="893"/>
      <c r="I5" s="893"/>
      <c r="J5" s="893"/>
      <c r="K5" s="893"/>
      <c r="L5" s="893"/>
      <c r="M5" s="893"/>
      <c r="N5" s="893"/>
      <c r="O5" s="893"/>
      <c r="P5" s="893"/>
    </row>
    <row r="6" spans="1:16" ht="16.5" customHeight="1">
      <c r="A6" s="893"/>
      <c r="B6" s="893"/>
      <c r="C6" s="893"/>
      <c r="D6" s="893"/>
      <c r="E6" s="893"/>
      <c r="F6" s="893"/>
      <c r="G6" s="893"/>
      <c r="H6" s="893"/>
      <c r="I6" s="893"/>
      <c r="J6" s="893"/>
      <c r="K6" s="893"/>
      <c r="L6" s="893"/>
      <c r="M6" s="893"/>
      <c r="N6" s="893"/>
      <c r="O6" s="893"/>
      <c r="P6" s="893"/>
    </row>
    <row r="7" spans="1:16" ht="16.5" customHeight="1">
      <c r="A7" s="893"/>
      <c r="B7" s="893"/>
      <c r="C7" s="893"/>
      <c r="D7" s="893"/>
      <c r="E7" s="893"/>
      <c r="F7" s="893"/>
      <c r="G7" s="893"/>
      <c r="H7" s="893"/>
      <c r="I7" s="893"/>
      <c r="J7" s="893"/>
      <c r="K7" s="893"/>
      <c r="L7" s="893"/>
      <c r="M7" s="893"/>
      <c r="N7" s="893"/>
      <c r="O7" s="893"/>
      <c r="P7" s="893"/>
    </row>
    <row r="8" spans="1:16" ht="16.5" customHeight="1">
      <c r="A8" s="893"/>
      <c r="B8" s="893"/>
      <c r="C8" s="893"/>
      <c r="D8" s="893"/>
      <c r="E8" s="893"/>
      <c r="F8" s="893"/>
      <c r="G8" s="893"/>
      <c r="H8" s="893"/>
      <c r="I8" s="893"/>
      <c r="J8" s="893"/>
      <c r="K8" s="893"/>
      <c r="L8" s="893"/>
      <c r="M8" s="893"/>
      <c r="N8" s="893"/>
      <c r="O8" s="893"/>
      <c r="P8" s="893"/>
    </row>
    <row r="9" spans="1:16" ht="16.5" customHeight="1">
      <c r="A9" s="893"/>
      <c r="B9" s="893"/>
      <c r="C9" s="893"/>
      <c r="D9" s="893"/>
      <c r="E9" s="893"/>
      <c r="F9" s="893"/>
      <c r="G9" s="893"/>
      <c r="H9" s="893"/>
      <c r="I9" s="893"/>
      <c r="J9" s="893"/>
      <c r="K9" s="893"/>
      <c r="L9" s="893"/>
      <c r="M9" s="893"/>
      <c r="N9" s="893"/>
      <c r="O9" s="893"/>
      <c r="P9" s="893"/>
    </row>
    <row r="10" spans="1:16" ht="16.5" customHeight="1">
      <c r="A10" s="893"/>
      <c r="B10" s="893"/>
      <c r="C10" s="893"/>
      <c r="D10" s="893"/>
      <c r="E10" s="893"/>
      <c r="F10" s="893"/>
      <c r="G10" s="893"/>
      <c r="H10" s="893"/>
      <c r="I10" s="893"/>
      <c r="J10" s="893"/>
      <c r="K10" s="893"/>
      <c r="L10" s="893"/>
      <c r="M10" s="893"/>
      <c r="N10" s="893"/>
      <c r="O10" s="893"/>
      <c r="P10" s="893"/>
    </row>
    <row r="11" spans="1:16" ht="16.5" customHeight="1">
      <c r="A11" s="893"/>
      <c r="B11" s="893"/>
      <c r="C11" s="893"/>
      <c r="D11" s="893"/>
      <c r="E11" s="893"/>
      <c r="F11" s="893"/>
      <c r="G11" s="893"/>
      <c r="H11" s="893"/>
      <c r="I11" s="893"/>
      <c r="J11" s="893"/>
      <c r="K11" s="893"/>
      <c r="L11" s="893"/>
      <c r="M11" s="893"/>
      <c r="N11" s="893"/>
      <c r="O11" s="893"/>
      <c r="P11" s="893"/>
    </row>
    <row r="12" spans="1:16" ht="16.5" customHeight="1">
      <c r="A12" s="893"/>
      <c r="B12" s="893"/>
      <c r="C12" s="893"/>
      <c r="D12" s="893"/>
      <c r="E12" s="893"/>
      <c r="F12" s="893"/>
      <c r="G12" s="893"/>
      <c r="H12" s="893"/>
      <c r="I12" s="893"/>
      <c r="J12" s="893"/>
      <c r="K12" s="893"/>
      <c r="L12" s="893"/>
      <c r="M12" s="893"/>
      <c r="N12" s="893"/>
      <c r="O12" s="893"/>
      <c r="P12" s="893"/>
    </row>
    <row r="13" spans="1:16" ht="16.5" customHeight="1">
      <c r="A13" s="893"/>
      <c r="B13" s="893"/>
      <c r="C13" s="893"/>
      <c r="D13" s="893"/>
      <c r="E13" s="893"/>
      <c r="F13" s="893"/>
      <c r="G13" s="893"/>
      <c r="H13" s="893"/>
      <c r="I13" s="893"/>
      <c r="J13" s="893"/>
      <c r="K13" s="893"/>
      <c r="L13" s="893"/>
      <c r="M13" s="893"/>
      <c r="N13" s="893"/>
      <c r="O13" s="893"/>
      <c r="P13" s="893"/>
    </row>
    <row r="14" spans="1:16" ht="16.5" customHeight="1">
      <c r="A14" s="893"/>
      <c r="B14" s="893"/>
      <c r="C14" s="893"/>
      <c r="D14" s="893"/>
      <c r="E14" s="893"/>
      <c r="F14" s="893"/>
      <c r="G14" s="893"/>
      <c r="H14" s="893"/>
      <c r="I14" s="893"/>
      <c r="J14" s="893"/>
      <c r="K14" s="893"/>
      <c r="L14" s="893"/>
      <c r="M14" s="893"/>
      <c r="N14" s="893"/>
      <c r="O14" s="893"/>
      <c r="P14" s="893"/>
    </row>
    <row r="15" spans="1:16" ht="16.5" customHeight="1">
      <c r="A15" s="893"/>
      <c r="B15" s="893"/>
      <c r="C15" s="893"/>
      <c r="D15" s="893"/>
      <c r="E15" s="893"/>
      <c r="F15" s="893"/>
      <c r="G15" s="893"/>
      <c r="H15" s="893"/>
      <c r="I15" s="893"/>
      <c r="J15" s="893"/>
      <c r="K15" s="893"/>
      <c r="L15" s="893"/>
      <c r="M15" s="893"/>
      <c r="N15" s="893"/>
      <c r="O15" s="893"/>
      <c r="P15" s="893"/>
    </row>
    <row r="16" spans="1:16" ht="16.5" customHeight="1">
      <c r="A16" s="893"/>
      <c r="B16" s="893"/>
      <c r="C16" s="893"/>
      <c r="D16" s="893"/>
      <c r="E16" s="893"/>
      <c r="F16" s="893"/>
      <c r="G16" s="893"/>
      <c r="H16" s="893"/>
      <c r="I16" s="893"/>
      <c r="J16" s="893"/>
      <c r="K16" s="893"/>
      <c r="L16" s="893"/>
      <c r="M16" s="893"/>
      <c r="N16" s="893"/>
      <c r="O16" s="893"/>
      <c r="P16" s="893"/>
    </row>
    <row r="17" spans="1:16" ht="16.5" customHeight="1">
      <c r="A17" s="893"/>
      <c r="B17" s="893"/>
      <c r="C17" s="893"/>
      <c r="D17" s="893"/>
      <c r="E17" s="893"/>
      <c r="F17" s="893"/>
      <c r="G17" s="893"/>
      <c r="H17" s="893"/>
      <c r="I17" s="893"/>
      <c r="J17" s="893"/>
      <c r="K17" s="893"/>
      <c r="L17" s="893"/>
      <c r="M17" s="893"/>
      <c r="N17" s="893"/>
      <c r="O17" s="893"/>
      <c r="P17" s="893"/>
    </row>
    <row r="18" spans="1:16" ht="16.5" customHeight="1">
      <c r="A18" s="893"/>
      <c r="B18" s="893"/>
      <c r="C18" s="893"/>
      <c r="D18" s="893"/>
      <c r="E18" s="893"/>
      <c r="F18" s="893"/>
      <c r="G18" s="893"/>
      <c r="H18" s="893"/>
      <c r="I18" s="893"/>
      <c r="J18" s="893"/>
      <c r="K18" s="893"/>
      <c r="L18" s="893"/>
      <c r="M18" s="893"/>
      <c r="N18" s="893"/>
      <c r="O18" s="893"/>
      <c r="P18" s="893"/>
    </row>
    <row r="19" spans="1:16" ht="16.5" customHeight="1">
      <c r="A19" s="893"/>
      <c r="B19" s="893"/>
      <c r="C19" s="893"/>
      <c r="D19" s="893"/>
      <c r="E19" s="893"/>
      <c r="F19" s="893"/>
      <c r="G19" s="893"/>
      <c r="H19" s="893"/>
      <c r="I19" s="893"/>
      <c r="J19" s="893"/>
      <c r="K19" s="893"/>
      <c r="L19" s="893"/>
      <c r="M19" s="893"/>
      <c r="N19" s="893"/>
      <c r="O19" s="893"/>
      <c r="P19" s="893"/>
    </row>
    <row r="20" spans="1:16" ht="16.5" customHeight="1">
      <c r="A20" s="893"/>
      <c r="B20" s="893"/>
      <c r="C20" s="893"/>
      <c r="D20" s="893"/>
      <c r="E20" s="893"/>
      <c r="F20" s="893"/>
      <c r="G20" s="893"/>
      <c r="H20" s="893"/>
      <c r="I20" s="893"/>
      <c r="J20" s="893"/>
      <c r="K20" s="893"/>
      <c r="L20" s="893"/>
      <c r="M20" s="893"/>
      <c r="N20" s="893"/>
      <c r="O20" s="893"/>
      <c r="P20" s="893"/>
    </row>
    <row r="21" spans="1:16" ht="16.5" customHeight="1">
      <c r="A21" s="893"/>
      <c r="B21" s="893"/>
      <c r="C21" s="893"/>
      <c r="D21" s="893"/>
      <c r="E21" s="893"/>
      <c r="F21" s="893"/>
      <c r="G21" s="893"/>
      <c r="H21" s="893"/>
      <c r="I21" s="893"/>
      <c r="J21" s="893"/>
      <c r="K21" s="893"/>
      <c r="L21" s="893"/>
      <c r="M21" s="893"/>
      <c r="N21" s="893"/>
      <c r="O21" s="893"/>
      <c r="P21" s="893"/>
    </row>
    <row r="22" spans="1:16" ht="16.5" customHeight="1">
      <c r="A22" s="893"/>
      <c r="B22" s="893"/>
      <c r="C22" s="893"/>
      <c r="D22" s="893"/>
      <c r="E22" s="893"/>
      <c r="F22" s="893"/>
      <c r="G22" s="893"/>
      <c r="H22" s="893"/>
      <c r="I22" s="893"/>
      <c r="J22" s="893"/>
      <c r="K22" s="893"/>
      <c r="L22" s="893"/>
      <c r="M22" s="893"/>
      <c r="N22" s="893"/>
      <c r="O22" s="893"/>
      <c r="P22" s="893"/>
    </row>
    <row r="23" spans="1:16" ht="16.5" customHeight="1">
      <c r="A23" s="893"/>
      <c r="B23" s="893"/>
      <c r="C23" s="893"/>
      <c r="D23" s="893"/>
      <c r="E23" s="893"/>
      <c r="F23" s="893"/>
      <c r="G23" s="893"/>
      <c r="H23" s="893"/>
      <c r="I23" s="893"/>
      <c r="J23" s="893"/>
      <c r="K23" s="893"/>
      <c r="L23" s="893"/>
      <c r="M23" s="893"/>
      <c r="N23" s="893"/>
      <c r="O23" s="893"/>
      <c r="P23" s="893"/>
    </row>
    <row r="24" spans="1:16" ht="16.5" customHeight="1">
      <c r="A24" s="893"/>
      <c r="B24" s="893"/>
      <c r="C24" s="893"/>
      <c r="D24" s="893"/>
      <c r="E24" s="893"/>
      <c r="F24" s="893"/>
      <c r="G24" s="893"/>
      <c r="H24" s="893"/>
      <c r="I24" s="893"/>
      <c r="J24" s="893"/>
      <c r="K24" s="893"/>
      <c r="L24" s="893"/>
      <c r="M24" s="893"/>
      <c r="N24" s="893"/>
      <c r="O24" s="893"/>
      <c r="P24" s="893"/>
    </row>
    <row r="25" spans="1:16" ht="16.5" customHeight="1">
      <c r="A25" s="893"/>
      <c r="B25" s="893"/>
      <c r="C25" s="893"/>
      <c r="D25" s="893"/>
      <c r="E25" s="893"/>
      <c r="F25" s="893"/>
      <c r="G25" s="893"/>
      <c r="H25" s="893"/>
      <c r="I25" s="893"/>
      <c r="J25" s="893"/>
      <c r="K25" s="893"/>
      <c r="L25" s="893"/>
      <c r="M25" s="893"/>
      <c r="N25" s="893"/>
      <c r="O25" s="893"/>
      <c r="P25" s="893"/>
    </row>
    <row r="26" spans="1:16" ht="16.5" customHeight="1">
      <c r="A26" s="893"/>
      <c r="B26" s="893"/>
      <c r="C26" s="893"/>
      <c r="D26" s="893"/>
      <c r="E26" s="893"/>
      <c r="F26" s="893"/>
      <c r="G26" s="893"/>
      <c r="H26" s="893"/>
      <c r="I26" s="893"/>
      <c r="J26" s="893"/>
      <c r="K26" s="893"/>
      <c r="L26" s="893"/>
      <c r="M26" s="893"/>
      <c r="N26" s="893"/>
      <c r="O26" s="893"/>
      <c r="P26" s="893"/>
    </row>
    <row r="27" spans="1:16" ht="16.5" customHeight="1">
      <c r="A27" s="893"/>
      <c r="B27" s="893"/>
      <c r="C27" s="893"/>
      <c r="D27" s="893"/>
      <c r="E27" s="893"/>
      <c r="F27" s="893"/>
      <c r="G27" s="893"/>
      <c r="H27" s="893"/>
      <c r="I27" s="893"/>
      <c r="J27" s="893"/>
      <c r="K27" s="893"/>
      <c r="L27" s="893"/>
      <c r="M27" s="893"/>
      <c r="N27" s="893"/>
      <c r="O27" s="893"/>
      <c r="P27" s="893"/>
    </row>
    <row r="28" spans="1:16" ht="16.5" customHeight="1">
      <c r="A28" s="893"/>
      <c r="B28" s="893"/>
      <c r="C28" s="893"/>
      <c r="D28" s="893"/>
      <c r="E28" s="893"/>
      <c r="F28" s="893"/>
      <c r="G28" s="893"/>
      <c r="H28" s="893"/>
      <c r="I28" s="893"/>
      <c r="J28" s="893"/>
      <c r="K28" s="893"/>
      <c r="L28" s="893"/>
      <c r="M28" s="893"/>
      <c r="N28" s="893"/>
      <c r="O28" s="893"/>
      <c r="P28" s="893"/>
    </row>
    <row r="29" spans="1:16" ht="16.5" customHeight="1">
      <c r="A29" s="893"/>
      <c r="B29" s="893"/>
      <c r="C29" s="893"/>
      <c r="D29" s="893"/>
      <c r="E29" s="893"/>
      <c r="F29" s="893"/>
      <c r="G29" s="893"/>
      <c r="H29" s="893"/>
      <c r="I29" s="893"/>
      <c r="J29" s="893"/>
      <c r="K29" s="893"/>
      <c r="L29" s="893"/>
      <c r="M29" s="893"/>
      <c r="N29" s="893"/>
      <c r="O29" s="893"/>
      <c r="P29" s="893"/>
    </row>
    <row r="30" spans="1:16" ht="16.5" customHeight="1">
      <c r="A30" s="893"/>
      <c r="B30" s="893"/>
      <c r="C30" s="893"/>
      <c r="D30" s="893"/>
      <c r="E30" s="893"/>
      <c r="F30" s="893"/>
      <c r="G30" s="893"/>
      <c r="H30" s="893"/>
      <c r="I30" s="893"/>
      <c r="J30" s="893"/>
      <c r="K30" s="893"/>
      <c r="L30" s="893"/>
      <c r="M30" s="893"/>
      <c r="N30" s="893"/>
      <c r="O30" s="893"/>
      <c r="P30" s="893"/>
    </row>
    <row r="31" spans="1:16" ht="16.5" customHeight="1">
      <c r="A31" s="893"/>
      <c r="B31" s="893"/>
      <c r="C31" s="893"/>
      <c r="D31" s="893"/>
      <c r="E31" s="893"/>
      <c r="F31" s="893"/>
      <c r="G31" s="893"/>
      <c r="H31" s="893"/>
      <c r="I31" s="893"/>
      <c r="J31" s="893"/>
      <c r="K31" s="893"/>
      <c r="L31" s="893"/>
      <c r="M31" s="893"/>
      <c r="N31" s="893"/>
      <c r="O31" s="893"/>
      <c r="P31" s="893"/>
    </row>
    <row r="32" spans="1:16" ht="31.5" customHeight="1">
      <c r="A32" s="893"/>
      <c r="B32" s="893"/>
      <c r="C32" s="893"/>
      <c r="D32" s="893"/>
      <c r="E32" s="893"/>
      <c r="F32" s="893"/>
      <c r="G32" s="893"/>
      <c r="H32" s="893"/>
      <c r="I32" s="893"/>
      <c r="J32" s="888" t="s">
        <v>2</v>
      </c>
      <c r="K32" s="893"/>
      <c r="L32" s="893"/>
      <c r="M32" s="893"/>
      <c r="N32" s="893"/>
      <c r="O32" s="893"/>
      <c r="P32" s="893"/>
    </row>
    <row r="33" spans="1:16" ht="39" customHeight="1">
      <c r="A33" s="893"/>
      <c r="B33" s="894" t="s">
        <v>11</v>
      </c>
      <c r="C33" s="900"/>
      <c r="D33" s="900"/>
      <c r="E33" s="905" t="s">
        <v>13</v>
      </c>
      <c r="F33" s="909" t="s">
        <v>522</v>
      </c>
      <c r="G33" s="914" t="s">
        <v>379</v>
      </c>
      <c r="H33" s="914" t="s">
        <v>219</v>
      </c>
      <c r="I33" s="914" t="s">
        <v>442</v>
      </c>
      <c r="J33" s="918" t="s">
        <v>354</v>
      </c>
      <c r="K33" s="893"/>
      <c r="L33" s="893"/>
      <c r="M33" s="893"/>
      <c r="N33" s="893"/>
      <c r="O33" s="893"/>
      <c r="P33" s="893"/>
    </row>
    <row r="34" spans="1:16" ht="39" customHeight="1">
      <c r="A34" s="893"/>
      <c r="B34" s="895"/>
      <c r="C34" s="901" t="s">
        <v>260</v>
      </c>
      <c r="D34" s="901"/>
      <c r="E34" s="906"/>
      <c r="F34" s="910">
        <v>3.12</v>
      </c>
      <c r="G34" s="915">
        <v>3.54</v>
      </c>
      <c r="H34" s="915">
        <v>4.2699999999999996</v>
      </c>
      <c r="I34" s="915">
        <v>4.91</v>
      </c>
      <c r="J34" s="919">
        <v>5.5</v>
      </c>
      <c r="K34" s="893"/>
      <c r="L34" s="893"/>
      <c r="M34" s="893"/>
      <c r="N34" s="893"/>
      <c r="O34" s="893"/>
      <c r="P34" s="893"/>
    </row>
    <row r="35" spans="1:16" ht="39" customHeight="1">
      <c r="A35" s="893"/>
      <c r="B35" s="896"/>
      <c r="C35" s="902" t="s">
        <v>455</v>
      </c>
      <c r="D35" s="902"/>
      <c r="E35" s="907"/>
      <c r="F35" s="911">
        <v>3.53</v>
      </c>
      <c r="G35" s="916">
        <v>1.78</v>
      </c>
      <c r="H35" s="916">
        <v>0.73</v>
      </c>
      <c r="I35" s="916">
        <v>1.36</v>
      </c>
      <c r="J35" s="920">
        <v>1.74</v>
      </c>
      <c r="K35" s="893"/>
      <c r="L35" s="893"/>
      <c r="M35" s="893"/>
      <c r="N35" s="893"/>
      <c r="O35" s="893"/>
      <c r="P35" s="893"/>
    </row>
    <row r="36" spans="1:16" ht="39" customHeight="1">
      <c r="A36" s="893"/>
      <c r="B36" s="896"/>
      <c r="C36" s="902" t="s">
        <v>456</v>
      </c>
      <c r="D36" s="902"/>
      <c r="E36" s="907"/>
      <c r="F36" s="911">
        <v>1.1499999999999999</v>
      </c>
      <c r="G36" s="916">
        <v>1.1399999999999999</v>
      </c>
      <c r="H36" s="916">
        <v>0.55000000000000004</v>
      </c>
      <c r="I36" s="916">
        <v>0.24</v>
      </c>
      <c r="J36" s="920">
        <v>0.6</v>
      </c>
      <c r="K36" s="893"/>
      <c r="L36" s="893"/>
      <c r="M36" s="893"/>
      <c r="N36" s="893"/>
      <c r="O36" s="893"/>
      <c r="P36" s="893"/>
    </row>
    <row r="37" spans="1:16" ht="39" customHeight="1">
      <c r="A37" s="893"/>
      <c r="B37" s="896"/>
      <c r="C37" s="902" t="s">
        <v>73</v>
      </c>
      <c r="D37" s="902"/>
      <c r="E37" s="907"/>
      <c r="F37" s="911">
        <v>0.18</v>
      </c>
      <c r="G37" s="916">
        <v>0.2</v>
      </c>
      <c r="H37" s="916">
        <v>9.e-002</v>
      </c>
      <c r="I37" s="916">
        <v>0.14000000000000001</v>
      </c>
      <c r="J37" s="920">
        <v>0.1</v>
      </c>
      <c r="K37" s="893"/>
      <c r="L37" s="893"/>
      <c r="M37" s="893"/>
      <c r="N37" s="893"/>
      <c r="O37" s="893"/>
      <c r="P37" s="893"/>
    </row>
    <row r="38" spans="1:16" ht="39" customHeight="1">
      <c r="A38" s="893"/>
      <c r="B38" s="896"/>
      <c r="C38" s="902" t="s">
        <v>288</v>
      </c>
      <c r="D38" s="902"/>
      <c r="E38" s="907"/>
      <c r="F38" s="911">
        <v>7.0000000000000007e-002</v>
      </c>
      <c r="G38" s="916">
        <v>0.12</v>
      </c>
      <c r="H38" s="916">
        <v>0.16</v>
      </c>
      <c r="I38" s="916">
        <v>0.15</v>
      </c>
      <c r="J38" s="920">
        <v>6.e-002</v>
      </c>
      <c r="K38" s="893"/>
      <c r="L38" s="893"/>
      <c r="M38" s="893"/>
      <c r="N38" s="893"/>
      <c r="O38" s="893"/>
      <c r="P38" s="893"/>
    </row>
    <row r="39" spans="1:16" ht="39" customHeight="1">
      <c r="A39" s="893"/>
      <c r="B39" s="896"/>
      <c r="C39" s="902" t="s">
        <v>64</v>
      </c>
      <c r="D39" s="902"/>
      <c r="E39" s="907"/>
      <c r="F39" s="911">
        <v>3.e-002</v>
      </c>
      <c r="G39" s="916">
        <v>4.e-002</v>
      </c>
      <c r="H39" s="916">
        <v>3.e-002</v>
      </c>
      <c r="I39" s="916">
        <v>4.e-002</v>
      </c>
      <c r="J39" s="920">
        <v>3.e-002</v>
      </c>
      <c r="K39" s="893"/>
      <c r="L39" s="893"/>
      <c r="M39" s="893"/>
      <c r="N39" s="893"/>
      <c r="O39" s="893"/>
      <c r="P39" s="893"/>
    </row>
    <row r="40" spans="1:16" ht="39" customHeight="1">
      <c r="A40" s="893"/>
      <c r="B40" s="896"/>
      <c r="C40" s="902"/>
      <c r="D40" s="902"/>
      <c r="E40" s="907"/>
      <c r="F40" s="911"/>
      <c r="G40" s="916"/>
      <c r="H40" s="916"/>
      <c r="I40" s="916"/>
      <c r="J40" s="920"/>
      <c r="K40" s="893"/>
      <c r="L40" s="893"/>
      <c r="M40" s="893"/>
      <c r="N40" s="893"/>
      <c r="O40" s="893"/>
      <c r="P40" s="893"/>
    </row>
    <row r="41" spans="1:16" ht="39" customHeight="1">
      <c r="A41" s="893"/>
      <c r="B41" s="896"/>
      <c r="C41" s="902"/>
      <c r="D41" s="902"/>
      <c r="E41" s="907"/>
      <c r="F41" s="911"/>
      <c r="G41" s="916"/>
      <c r="H41" s="916"/>
      <c r="I41" s="916"/>
      <c r="J41" s="920"/>
      <c r="K41" s="893"/>
      <c r="L41" s="893"/>
      <c r="M41" s="893"/>
      <c r="N41" s="893"/>
      <c r="O41" s="893"/>
      <c r="P41" s="893"/>
    </row>
    <row r="42" spans="1:16" ht="39" customHeight="1">
      <c r="A42" s="893"/>
      <c r="B42" s="897"/>
      <c r="C42" s="902" t="s">
        <v>523</v>
      </c>
      <c r="D42" s="902"/>
      <c r="E42" s="907"/>
      <c r="F42" s="911" t="s">
        <v>201</v>
      </c>
      <c r="G42" s="916" t="s">
        <v>201</v>
      </c>
      <c r="H42" s="916" t="s">
        <v>201</v>
      </c>
      <c r="I42" s="916" t="s">
        <v>201</v>
      </c>
      <c r="J42" s="920" t="s">
        <v>201</v>
      </c>
      <c r="K42" s="893"/>
      <c r="L42" s="893"/>
      <c r="M42" s="893"/>
      <c r="N42" s="893"/>
      <c r="O42" s="893"/>
      <c r="P42" s="893"/>
    </row>
    <row r="43" spans="1:16" ht="39" customHeight="1">
      <c r="A43" s="893"/>
      <c r="B43" s="898"/>
      <c r="C43" s="903" t="s">
        <v>485</v>
      </c>
      <c r="D43" s="903"/>
      <c r="E43" s="908"/>
      <c r="F43" s="912" t="s">
        <v>201</v>
      </c>
      <c r="G43" s="917" t="s">
        <v>201</v>
      </c>
      <c r="H43" s="917" t="s">
        <v>201</v>
      </c>
      <c r="I43" s="917" t="s">
        <v>201</v>
      </c>
      <c r="J43" s="921" t="s">
        <v>201</v>
      </c>
      <c r="K43" s="893"/>
      <c r="L43" s="893"/>
      <c r="M43" s="893"/>
      <c r="N43" s="893"/>
      <c r="O43" s="893"/>
      <c r="P43" s="893"/>
    </row>
    <row r="44" spans="1:16" ht="39" customHeight="1">
      <c r="A44" s="893"/>
      <c r="B44" s="899" t="s">
        <v>16</v>
      </c>
      <c r="C44" s="904"/>
      <c r="D44" s="904"/>
      <c r="E44" s="904"/>
      <c r="F44" s="913"/>
      <c r="G44" s="913"/>
      <c r="H44" s="913"/>
      <c r="I44" s="913"/>
      <c r="J44" s="913"/>
      <c r="K44" s="893"/>
      <c r="L44" s="893"/>
      <c r="M44" s="893"/>
      <c r="N44" s="893"/>
      <c r="O44" s="893"/>
      <c r="P44" s="893"/>
    </row>
    <row r="45" spans="1:16" ht="18" customHeight="1">
      <c r="A45" s="893"/>
      <c r="B45" s="893"/>
      <c r="C45" s="893"/>
      <c r="D45" s="893"/>
      <c r="E45" s="893"/>
      <c r="F45" s="893"/>
      <c r="G45" s="893"/>
      <c r="H45" s="893"/>
      <c r="I45" s="893"/>
      <c r="J45" s="893"/>
      <c r="K45" s="893"/>
      <c r="L45" s="893"/>
      <c r="M45" s="893"/>
      <c r="N45" s="893"/>
      <c r="O45" s="893"/>
      <c r="P45" s="893"/>
    </row>
  </sheetData>
  <sheetProtection algorithmName="SHA-512" hashValue="dbdxl9ny8bE1oERG5pL+LNQzxsC8uA06JwdE1RQaGKsFgG//fs/WoXEoG5qRutPkrgz6hcH+IR1JRFMWJTnsBg==" saltValue="bDkjAI9AF0sRbkq/MvJcD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66"/>
      <c r="B1" s="766"/>
      <c r="C1" s="766"/>
      <c r="D1" s="766"/>
      <c r="E1" s="766"/>
      <c r="F1" s="766"/>
      <c r="G1" s="766"/>
      <c r="H1" s="766"/>
      <c r="I1" s="766"/>
      <c r="J1" s="766"/>
      <c r="K1" s="766"/>
      <c r="L1" s="766"/>
      <c r="M1" s="766"/>
      <c r="N1" s="766"/>
      <c r="O1" s="766"/>
      <c r="P1" s="766"/>
      <c r="Q1" s="766"/>
      <c r="R1" s="766"/>
      <c r="S1" s="766"/>
      <c r="T1" s="766"/>
      <c r="U1" s="766"/>
    </row>
    <row r="2" spans="1:21" ht="13.5" customHeight="1">
      <c r="A2" s="766"/>
      <c r="B2" s="766"/>
      <c r="C2" s="766"/>
      <c r="D2" s="766"/>
      <c r="E2" s="766"/>
      <c r="F2" s="766"/>
      <c r="G2" s="766"/>
      <c r="H2" s="766"/>
      <c r="I2" s="766"/>
      <c r="J2" s="766"/>
      <c r="K2" s="766"/>
      <c r="L2" s="766"/>
      <c r="M2" s="766"/>
      <c r="N2" s="766"/>
      <c r="O2" s="766"/>
      <c r="P2" s="766"/>
      <c r="Q2" s="766"/>
      <c r="R2" s="766"/>
      <c r="S2" s="766"/>
      <c r="T2" s="766"/>
      <c r="U2" s="766"/>
    </row>
    <row r="3" spans="1:21" ht="13.5" customHeight="1">
      <c r="A3" s="766"/>
      <c r="B3" s="766"/>
      <c r="C3" s="766"/>
      <c r="D3" s="766"/>
      <c r="E3" s="766"/>
      <c r="F3" s="766"/>
      <c r="G3" s="766"/>
      <c r="H3" s="766"/>
      <c r="I3" s="766"/>
      <c r="J3" s="766"/>
      <c r="K3" s="766"/>
      <c r="L3" s="766"/>
      <c r="M3" s="766"/>
      <c r="N3" s="766"/>
      <c r="O3" s="766"/>
      <c r="P3" s="766"/>
      <c r="Q3" s="766"/>
      <c r="R3" s="766"/>
      <c r="S3" s="766"/>
      <c r="T3" s="766"/>
      <c r="U3" s="766"/>
    </row>
    <row r="4" spans="1:21" ht="13.5" customHeight="1">
      <c r="A4" s="766"/>
      <c r="B4" s="766"/>
      <c r="C4" s="766"/>
      <c r="D4" s="766"/>
      <c r="E4" s="766"/>
      <c r="F4" s="766"/>
      <c r="G4" s="766"/>
      <c r="H4" s="766"/>
      <c r="I4" s="766"/>
      <c r="J4" s="766"/>
      <c r="K4" s="766"/>
      <c r="L4" s="766"/>
      <c r="M4" s="766"/>
      <c r="N4" s="766"/>
      <c r="O4" s="766"/>
      <c r="P4" s="766"/>
      <c r="Q4" s="766"/>
      <c r="R4" s="766"/>
      <c r="S4" s="766"/>
      <c r="T4" s="766"/>
      <c r="U4" s="766"/>
    </row>
    <row r="5" spans="1:21" ht="13.5" customHeight="1">
      <c r="A5" s="766"/>
      <c r="B5" s="766"/>
      <c r="C5" s="766"/>
      <c r="D5" s="766"/>
      <c r="E5" s="766"/>
      <c r="F5" s="766"/>
      <c r="G5" s="766"/>
      <c r="H5" s="766"/>
      <c r="I5" s="766"/>
      <c r="J5" s="766"/>
      <c r="K5" s="766"/>
      <c r="L5" s="766"/>
      <c r="M5" s="766"/>
      <c r="N5" s="766"/>
      <c r="O5" s="766"/>
      <c r="P5" s="766"/>
      <c r="Q5" s="766"/>
      <c r="R5" s="766"/>
      <c r="S5" s="766"/>
      <c r="T5" s="766"/>
      <c r="U5" s="766"/>
    </row>
    <row r="6" spans="1:21" ht="13.5" customHeight="1">
      <c r="A6" s="766"/>
      <c r="B6" s="766"/>
      <c r="C6" s="766"/>
      <c r="D6" s="766"/>
      <c r="E6" s="766"/>
      <c r="F6" s="766"/>
      <c r="G6" s="766"/>
      <c r="H6" s="766"/>
      <c r="I6" s="766"/>
      <c r="J6" s="766"/>
      <c r="K6" s="766"/>
      <c r="L6" s="766"/>
      <c r="M6" s="766"/>
      <c r="N6" s="766"/>
      <c r="O6" s="766"/>
      <c r="P6" s="766"/>
      <c r="Q6" s="766"/>
      <c r="R6" s="766"/>
      <c r="S6" s="766"/>
      <c r="T6" s="766"/>
      <c r="U6" s="766"/>
    </row>
    <row r="7" spans="1:21" ht="13.5" customHeight="1">
      <c r="A7" s="766"/>
      <c r="B7" s="766"/>
      <c r="C7" s="766"/>
      <c r="D7" s="766"/>
      <c r="E7" s="766"/>
      <c r="F7" s="766"/>
      <c r="G7" s="766"/>
      <c r="H7" s="766"/>
      <c r="I7" s="766"/>
      <c r="J7" s="766"/>
      <c r="K7" s="766"/>
      <c r="L7" s="766"/>
      <c r="M7" s="766"/>
      <c r="N7" s="766"/>
      <c r="O7" s="766"/>
      <c r="P7" s="766"/>
      <c r="Q7" s="766"/>
      <c r="R7" s="766"/>
      <c r="S7" s="766"/>
      <c r="T7" s="766"/>
      <c r="U7" s="766"/>
    </row>
    <row r="8" spans="1:21" ht="13.5" customHeight="1">
      <c r="A8" s="766"/>
      <c r="B8" s="766"/>
      <c r="C8" s="766"/>
      <c r="D8" s="766"/>
      <c r="E8" s="766"/>
      <c r="F8" s="766"/>
      <c r="G8" s="766"/>
      <c r="H8" s="766"/>
      <c r="I8" s="766"/>
      <c r="J8" s="766"/>
      <c r="K8" s="766"/>
      <c r="L8" s="766"/>
      <c r="M8" s="766"/>
      <c r="N8" s="766"/>
      <c r="O8" s="766"/>
      <c r="P8" s="766"/>
      <c r="Q8" s="766"/>
      <c r="R8" s="766"/>
      <c r="S8" s="766"/>
      <c r="T8" s="766"/>
      <c r="U8" s="766"/>
    </row>
    <row r="9" spans="1:21" ht="13.5" customHeight="1">
      <c r="A9" s="766"/>
      <c r="B9" s="766"/>
      <c r="C9" s="766"/>
      <c r="D9" s="766"/>
      <c r="E9" s="766"/>
      <c r="F9" s="766"/>
      <c r="G9" s="766"/>
      <c r="H9" s="766"/>
      <c r="I9" s="766"/>
      <c r="J9" s="766"/>
      <c r="K9" s="766"/>
      <c r="L9" s="766"/>
      <c r="M9" s="766"/>
      <c r="N9" s="766"/>
      <c r="O9" s="766"/>
      <c r="P9" s="766"/>
      <c r="Q9" s="766"/>
      <c r="R9" s="766"/>
      <c r="S9" s="766"/>
      <c r="T9" s="766"/>
      <c r="U9" s="766"/>
    </row>
    <row r="10" spans="1:21" ht="13.5" customHeight="1">
      <c r="A10" s="766"/>
      <c r="B10" s="766"/>
      <c r="C10" s="766"/>
      <c r="D10" s="766"/>
      <c r="E10" s="766"/>
      <c r="F10" s="766"/>
      <c r="G10" s="766"/>
      <c r="H10" s="766"/>
      <c r="I10" s="766"/>
      <c r="J10" s="766"/>
      <c r="K10" s="766"/>
      <c r="L10" s="766"/>
      <c r="M10" s="766"/>
      <c r="N10" s="766"/>
      <c r="O10" s="766"/>
      <c r="P10" s="766"/>
      <c r="Q10" s="766"/>
      <c r="R10" s="766"/>
      <c r="S10" s="766"/>
      <c r="T10" s="766"/>
      <c r="U10" s="766"/>
    </row>
    <row r="11" spans="1:21" ht="13.5" customHeight="1">
      <c r="A11" s="766"/>
      <c r="B11" s="766"/>
      <c r="C11" s="766"/>
      <c r="D11" s="766"/>
      <c r="E11" s="766"/>
      <c r="F11" s="766"/>
      <c r="G11" s="766"/>
      <c r="H11" s="766"/>
      <c r="I11" s="766"/>
      <c r="J11" s="766"/>
      <c r="K11" s="766"/>
      <c r="L11" s="766"/>
      <c r="M11" s="766"/>
      <c r="N11" s="766"/>
      <c r="O11" s="766"/>
      <c r="P11" s="766"/>
      <c r="Q11" s="766"/>
      <c r="R11" s="766"/>
      <c r="S11" s="766"/>
      <c r="T11" s="766"/>
      <c r="U11" s="766"/>
    </row>
    <row r="12" spans="1:21" ht="13.5" customHeight="1">
      <c r="A12" s="766"/>
      <c r="B12" s="766"/>
      <c r="C12" s="766"/>
      <c r="D12" s="766"/>
      <c r="E12" s="766"/>
      <c r="F12" s="766"/>
      <c r="G12" s="766"/>
      <c r="H12" s="766"/>
      <c r="I12" s="766"/>
      <c r="J12" s="766"/>
      <c r="K12" s="766"/>
      <c r="L12" s="766"/>
      <c r="M12" s="766"/>
      <c r="N12" s="766"/>
      <c r="O12" s="766"/>
      <c r="P12" s="766"/>
      <c r="Q12" s="766"/>
      <c r="R12" s="766"/>
      <c r="S12" s="766"/>
      <c r="T12" s="766"/>
      <c r="U12" s="766"/>
    </row>
    <row r="13" spans="1:21" ht="13.5" customHeight="1">
      <c r="A13" s="766"/>
      <c r="B13" s="766"/>
      <c r="C13" s="766"/>
      <c r="D13" s="766"/>
      <c r="E13" s="766"/>
      <c r="F13" s="766"/>
      <c r="G13" s="766"/>
      <c r="H13" s="766"/>
      <c r="I13" s="766"/>
      <c r="J13" s="766"/>
      <c r="K13" s="766"/>
      <c r="L13" s="766"/>
      <c r="M13" s="766"/>
      <c r="N13" s="766"/>
      <c r="O13" s="766"/>
      <c r="P13" s="766"/>
      <c r="Q13" s="766"/>
      <c r="R13" s="766"/>
      <c r="S13" s="766"/>
      <c r="T13" s="766"/>
      <c r="U13" s="766"/>
    </row>
    <row r="14" spans="1:21" ht="13.5" customHeight="1">
      <c r="A14" s="766"/>
      <c r="B14" s="766"/>
      <c r="C14" s="766"/>
      <c r="D14" s="766"/>
      <c r="E14" s="766"/>
      <c r="F14" s="766"/>
      <c r="G14" s="766"/>
      <c r="H14" s="766"/>
      <c r="I14" s="766"/>
      <c r="J14" s="766"/>
      <c r="K14" s="766"/>
      <c r="L14" s="766"/>
      <c r="M14" s="766"/>
      <c r="N14" s="766"/>
      <c r="O14" s="766"/>
      <c r="P14" s="766"/>
      <c r="Q14" s="766"/>
      <c r="R14" s="766"/>
      <c r="S14" s="766"/>
      <c r="T14" s="766"/>
      <c r="U14" s="766"/>
    </row>
    <row r="15" spans="1:21" ht="13.5" customHeight="1">
      <c r="A15" s="766"/>
      <c r="B15" s="766"/>
      <c r="C15" s="766"/>
      <c r="D15" s="766"/>
      <c r="E15" s="766"/>
      <c r="F15" s="766"/>
      <c r="G15" s="766"/>
      <c r="H15" s="766"/>
      <c r="I15" s="766"/>
      <c r="J15" s="766"/>
      <c r="K15" s="766"/>
      <c r="L15" s="766"/>
      <c r="M15" s="766"/>
      <c r="N15" s="766"/>
      <c r="O15" s="766"/>
      <c r="P15" s="766"/>
      <c r="Q15" s="766"/>
      <c r="R15" s="766"/>
      <c r="S15" s="766"/>
      <c r="T15" s="766"/>
      <c r="U15" s="766"/>
    </row>
    <row r="16" spans="1:21" ht="13.5" customHeight="1">
      <c r="A16" s="766"/>
      <c r="B16" s="766"/>
      <c r="C16" s="766"/>
      <c r="D16" s="766"/>
      <c r="E16" s="766"/>
      <c r="F16" s="766"/>
      <c r="G16" s="766"/>
      <c r="H16" s="766"/>
      <c r="I16" s="766"/>
      <c r="J16" s="766"/>
      <c r="K16" s="766"/>
      <c r="L16" s="766"/>
      <c r="M16" s="766"/>
      <c r="N16" s="766"/>
      <c r="O16" s="766"/>
      <c r="P16" s="766"/>
      <c r="Q16" s="766"/>
      <c r="R16" s="766"/>
      <c r="S16" s="766"/>
      <c r="T16" s="766"/>
      <c r="U16" s="766"/>
    </row>
    <row r="17" spans="1:21" ht="13.5" customHeight="1">
      <c r="A17" s="766"/>
      <c r="B17" s="766"/>
      <c r="C17" s="766"/>
      <c r="D17" s="766"/>
      <c r="E17" s="766"/>
      <c r="F17" s="766"/>
      <c r="G17" s="766"/>
      <c r="H17" s="766"/>
      <c r="I17" s="766"/>
      <c r="J17" s="766"/>
      <c r="K17" s="766"/>
      <c r="L17" s="766"/>
      <c r="M17" s="766"/>
      <c r="N17" s="766"/>
      <c r="O17" s="766"/>
      <c r="P17" s="766"/>
      <c r="Q17" s="766"/>
      <c r="R17" s="766"/>
      <c r="S17" s="766"/>
      <c r="T17" s="766"/>
      <c r="U17" s="766"/>
    </row>
    <row r="18" spans="1:21" ht="13.5" customHeight="1">
      <c r="A18" s="766"/>
      <c r="B18" s="766"/>
      <c r="C18" s="766"/>
      <c r="D18" s="766"/>
      <c r="E18" s="766"/>
      <c r="F18" s="766"/>
      <c r="G18" s="766"/>
      <c r="H18" s="766"/>
      <c r="I18" s="766"/>
      <c r="J18" s="766"/>
      <c r="K18" s="766"/>
      <c r="L18" s="766"/>
      <c r="M18" s="766"/>
      <c r="N18" s="766"/>
      <c r="O18" s="766"/>
      <c r="P18" s="766"/>
      <c r="Q18" s="766"/>
      <c r="R18" s="766"/>
      <c r="S18" s="766"/>
      <c r="T18" s="766"/>
      <c r="U18" s="766"/>
    </row>
    <row r="19" spans="1:21" ht="13.5" customHeight="1">
      <c r="A19" s="766"/>
      <c r="B19" s="766"/>
      <c r="C19" s="766"/>
      <c r="D19" s="766"/>
      <c r="E19" s="766"/>
      <c r="F19" s="766"/>
      <c r="G19" s="766"/>
      <c r="H19" s="766"/>
      <c r="I19" s="766"/>
      <c r="J19" s="766"/>
      <c r="K19" s="766"/>
      <c r="L19" s="766"/>
      <c r="M19" s="766"/>
      <c r="N19" s="766"/>
      <c r="O19" s="766"/>
      <c r="P19" s="766"/>
      <c r="Q19" s="766"/>
      <c r="R19" s="766"/>
      <c r="S19" s="766"/>
      <c r="T19" s="766"/>
      <c r="U19" s="766"/>
    </row>
    <row r="20" spans="1:21" ht="13.5" customHeight="1">
      <c r="A20" s="766"/>
      <c r="B20" s="766"/>
      <c r="C20" s="766"/>
      <c r="D20" s="766"/>
      <c r="E20" s="766"/>
      <c r="F20" s="766"/>
      <c r="G20" s="766"/>
      <c r="H20" s="766"/>
      <c r="I20" s="766"/>
      <c r="J20" s="766"/>
      <c r="K20" s="766"/>
      <c r="L20" s="766"/>
      <c r="M20" s="766"/>
      <c r="N20" s="766"/>
      <c r="O20" s="766"/>
      <c r="P20" s="766"/>
      <c r="Q20" s="766"/>
      <c r="R20" s="766"/>
      <c r="S20" s="766"/>
      <c r="T20" s="766"/>
      <c r="U20" s="766"/>
    </row>
    <row r="21" spans="1:21" ht="13.5" customHeight="1">
      <c r="A21" s="766"/>
      <c r="B21" s="766"/>
      <c r="C21" s="766"/>
      <c r="D21" s="766"/>
      <c r="E21" s="766"/>
      <c r="F21" s="766"/>
      <c r="G21" s="766"/>
      <c r="H21" s="766"/>
      <c r="I21" s="766"/>
      <c r="J21" s="766"/>
      <c r="K21" s="766"/>
      <c r="L21" s="766"/>
      <c r="M21" s="766"/>
      <c r="N21" s="766"/>
      <c r="O21" s="766"/>
      <c r="P21" s="766"/>
      <c r="Q21" s="766"/>
      <c r="R21" s="766"/>
      <c r="S21" s="766"/>
      <c r="T21" s="766"/>
      <c r="U21" s="766"/>
    </row>
    <row r="22" spans="1:21" ht="13.5" customHeight="1">
      <c r="A22" s="766"/>
      <c r="B22" s="766"/>
      <c r="C22" s="766"/>
      <c r="D22" s="766"/>
      <c r="E22" s="766"/>
      <c r="F22" s="766"/>
      <c r="G22" s="766"/>
      <c r="H22" s="766"/>
      <c r="I22" s="766"/>
      <c r="J22" s="766"/>
      <c r="K22" s="766"/>
      <c r="L22" s="766"/>
      <c r="M22" s="766"/>
      <c r="N22" s="766"/>
      <c r="O22" s="766"/>
      <c r="P22" s="766"/>
      <c r="Q22" s="766"/>
      <c r="R22" s="766"/>
      <c r="S22" s="766"/>
      <c r="T22" s="766"/>
      <c r="U22" s="766"/>
    </row>
    <row r="23" spans="1:21" ht="13.5" customHeight="1">
      <c r="A23" s="766"/>
      <c r="B23" s="766"/>
      <c r="C23" s="766"/>
      <c r="D23" s="766"/>
      <c r="E23" s="766"/>
      <c r="F23" s="766"/>
      <c r="G23" s="766"/>
      <c r="H23" s="766"/>
      <c r="I23" s="766"/>
      <c r="J23" s="766"/>
      <c r="K23" s="766"/>
      <c r="L23" s="766"/>
      <c r="M23" s="766"/>
      <c r="N23" s="766"/>
      <c r="O23" s="766"/>
      <c r="P23" s="766"/>
      <c r="Q23" s="766"/>
      <c r="R23" s="766"/>
      <c r="S23" s="766"/>
      <c r="T23" s="766"/>
      <c r="U23" s="766"/>
    </row>
    <row r="24" spans="1:21" ht="13.5" customHeight="1">
      <c r="A24" s="766"/>
      <c r="B24" s="766"/>
      <c r="C24" s="766"/>
      <c r="D24" s="766"/>
      <c r="E24" s="766"/>
      <c r="F24" s="766"/>
      <c r="G24" s="766"/>
      <c r="H24" s="766"/>
      <c r="I24" s="766"/>
      <c r="J24" s="766"/>
      <c r="K24" s="766"/>
      <c r="L24" s="766"/>
      <c r="M24" s="766"/>
      <c r="N24" s="766"/>
      <c r="O24" s="766"/>
      <c r="P24" s="766"/>
      <c r="Q24" s="766"/>
      <c r="R24" s="766"/>
      <c r="S24" s="766"/>
      <c r="T24" s="766"/>
      <c r="U24" s="766"/>
    </row>
    <row r="25" spans="1:21" ht="13.5" customHeight="1">
      <c r="A25" s="766"/>
      <c r="B25" s="766"/>
      <c r="C25" s="766"/>
      <c r="D25" s="766"/>
      <c r="E25" s="766"/>
      <c r="F25" s="766"/>
      <c r="G25" s="766"/>
      <c r="H25" s="766"/>
      <c r="I25" s="766"/>
      <c r="J25" s="766"/>
      <c r="K25" s="766"/>
      <c r="L25" s="766"/>
      <c r="M25" s="766"/>
      <c r="N25" s="766"/>
      <c r="O25" s="766"/>
      <c r="P25" s="766"/>
      <c r="Q25" s="766"/>
      <c r="R25" s="766"/>
      <c r="S25" s="766"/>
      <c r="T25" s="766"/>
      <c r="U25" s="766"/>
    </row>
    <row r="26" spans="1:21" ht="13.5" customHeight="1">
      <c r="A26" s="766"/>
      <c r="B26" s="766"/>
      <c r="C26" s="766"/>
      <c r="D26" s="766"/>
      <c r="E26" s="766"/>
      <c r="F26" s="766"/>
      <c r="G26" s="766"/>
      <c r="H26" s="766"/>
      <c r="I26" s="766"/>
      <c r="J26" s="766"/>
      <c r="K26" s="766"/>
      <c r="L26" s="766"/>
      <c r="M26" s="766"/>
      <c r="N26" s="766"/>
      <c r="O26" s="766"/>
      <c r="P26" s="766"/>
      <c r="Q26" s="766"/>
      <c r="R26" s="766"/>
      <c r="S26" s="766"/>
      <c r="T26" s="766"/>
      <c r="U26" s="766"/>
    </row>
    <row r="27" spans="1:21" ht="13.5" customHeight="1">
      <c r="A27" s="766"/>
      <c r="B27" s="766"/>
      <c r="C27" s="766"/>
      <c r="D27" s="766"/>
      <c r="E27" s="766"/>
      <c r="F27" s="766"/>
      <c r="G27" s="766"/>
      <c r="H27" s="766"/>
      <c r="I27" s="766"/>
      <c r="J27" s="766"/>
      <c r="K27" s="766"/>
      <c r="L27" s="766"/>
      <c r="M27" s="766"/>
      <c r="N27" s="766"/>
      <c r="O27" s="766"/>
      <c r="P27" s="766"/>
      <c r="Q27" s="766"/>
      <c r="R27" s="766"/>
      <c r="S27" s="766"/>
      <c r="T27" s="766"/>
      <c r="U27" s="766"/>
    </row>
    <row r="28" spans="1:21" ht="13.5" customHeight="1">
      <c r="A28" s="766"/>
      <c r="B28" s="766"/>
      <c r="C28" s="766"/>
      <c r="D28" s="766"/>
      <c r="E28" s="766"/>
      <c r="F28" s="766"/>
      <c r="G28" s="766"/>
      <c r="H28" s="766"/>
      <c r="I28" s="766"/>
      <c r="J28" s="766"/>
      <c r="K28" s="766"/>
      <c r="L28" s="766"/>
      <c r="M28" s="766"/>
      <c r="N28" s="766"/>
      <c r="O28" s="766"/>
      <c r="P28" s="766"/>
      <c r="Q28" s="766"/>
      <c r="R28" s="766"/>
      <c r="S28" s="766"/>
      <c r="T28" s="766"/>
      <c r="U28" s="766"/>
    </row>
    <row r="29" spans="1:21" ht="13.5" customHeight="1">
      <c r="A29" s="766"/>
      <c r="B29" s="766"/>
      <c r="C29" s="766"/>
      <c r="D29" s="766"/>
      <c r="E29" s="766"/>
      <c r="F29" s="766"/>
      <c r="G29" s="766"/>
      <c r="H29" s="766"/>
      <c r="I29" s="766"/>
      <c r="J29" s="766"/>
      <c r="K29" s="766"/>
      <c r="L29" s="766"/>
      <c r="M29" s="766"/>
      <c r="N29" s="766"/>
      <c r="O29" s="766"/>
      <c r="P29" s="766"/>
      <c r="Q29" s="766"/>
      <c r="R29" s="766"/>
      <c r="S29" s="766"/>
      <c r="T29" s="766"/>
      <c r="U29" s="766"/>
    </row>
    <row r="30" spans="1:21" ht="13.5" customHeight="1">
      <c r="A30" s="766"/>
      <c r="B30" s="766"/>
      <c r="C30" s="766"/>
      <c r="D30" s="766"/>
      <c r="E30" s="766"/>
      <c r="F30" s="766"/>
      <c r="G30" s="766"/>
      <c r="H30" s="766"/>
      <c r="I30" s="766"/>
      <c r="J30" s="766"/>
      <c r="K30" s="766"/>
      <c r="L30" s="766"/>
      <c r="M30" s="766"/>
      <c r="N30" s="766"/>
      <c r="O30" s="766"/>
      <c r="P30" s="766"/>
      <c r="Q30" s="766"/>
      <c r="R30" s="766"/>
      <c r="S30" s="766"/>
      <c r="T30" s="766"/>
      <c r="U30" s="766"/>
    </row>
    <row r="31" spans="1:21" ht="13.5" customHeight="1">
      <c r="A31" s="766"/>
      <c r="B31" s="766"/>
      <c r="C31" s="766"/>
      <c r="D31" s="766"/>
      <c r="E31" s="766"/>
      <c r="F31" s="766"/>
      <c r="G31" s="766"/>
      <c r="H31" s="766"/>
      <c r="I31" s="766"/>
      <c r="J31" s="766"/>
      <c r="K31" s="766"/>
      <c r="L31" s="766"/>
      <c r="M31" s="766"/>
      <c r="N31" s="766"/>
      <c r="O31" s="766"/>
      <c r="P31" s="766"/>
      <c r="Q31" s="766"/>
      <c r="R31" s="766"/>
      <c r="S31" s="766"/>
      <c r="T31" s="766"/>
      <c r="U31" s="766"/>
    </row>
    <row r="32" spans="1:21" ht="13.5" customHeight="1">
      <c r="A32" s="766"/>
      <c r="B32" s="766"/>
      <c r="C32" s="766"/>
      <c r="D32" s="766"/>
      <c r="E32" s="766"/>
      <c r="F32" s="766"/>
      <c r="G32" s="766"/>
      <c r="H32" s="766"/>
      <c r="I32" s="766"/>
      <c r="J32" s="766"/>
      <c r="K32" s="766"/>
      <c r="L32" s="766"/>
      <c r="M32" s="766"/>
      <c r="N32" s="766"/>
      <c r="O32" s="766"/>
      <c r="P32" s="766"/>
      <c r="Q32" s="766"/>
      <c r="R32" s="766"/>
      <c r="S32" s="766"/>
      <c r="T32" s="766"/>
      <c r="U32" s="766"/>
    </row>
    <row r="33" spans="1:21" ht="13.5" customHeight="1">
      <c r="A33" s="766"/>
      <c r="B33" s="766"/>
      <c r="C33" s="766"/>
      <c r="D33" s="766"/>
      <c r="E33" s="766"/>
      <c r="F33" s="766"/>
      <c r="G33" s="766"/>
      <c r="H33" s="766"/>
      <c r="I33" s="766"/>
      <c r="J33" s="766"/>
      <c r="K33" s="766"/>
      <c r="L33" s="766"/>
      <c r="M33" s="766"/>
      <c r="N33" s="766"/>
      <c r="O33" s="766"/>
      <c r="P33" s="766"/>
      <c r="Q33" s="766"/>
      <c r="R33" s="766"/>
      <c r="S33" s="766"/>
      <c r="T33" s="766"/>
      <c r="U33" s="766"/>
    </row>
    <row r="34" spans="1:21" ht="13.5" customHeight="1">
      <c r="A34" s="766"/>
      <c r="B34" s="766"/>
      <c r="C34" s="766"/>
      <c r="D34" s="766"/>
      <c r="E34" s="766"/>
      <c r="F34" s="766"/>
      <c r="G34" s="766"/>
      <c r="H34" s="766"/>
      <c r="I34" s="766"/>
      <c r="J34" s="766"/>
      <c r="K34" s="766"/>
      <c r="L34" s="766"/>
      <c r="M34" s="766"/>
      <c r="N34" s="766"/>
      <c r="O34" s="766"/>
      <c r="P34" s="766"/>
      <c r="Q34" s="766"/>
      <c r="R34" s="766"/>
      <c r="S34" s="766"/>
      <c r="T34" s="766"/>
      <c r="U34" s="766"/>
    </row>
    <row r="35" spans="1:21" ht="13.5" customHeight="1">
      <c r="A35" s="766"/>
      <c r="B35" s="766"/>
      <c r="C35" s="766"/>
      <c r="D35" s="766"/>
      <c r="E35" s="766"/>
      <c r="F35" s="766"/>
      <c r="G35" s="766"/>
      <c r="H35" s="766"/>
      <c r="I35" s="766"/>
      <c r="J35" s="766"/>
      <c r="K35" s="766"/>
      <c r="L35" s="766"/>
      <c r="M35" s="766"/>
      <c r="N35" s="766"/>
      <c r="O35" s="766"/>
      <c r="P35" s="766"/>
      <c r="Q35" s="766"/>
      <c r="R35" s="766"/>
      <c r="S35" s="766"/>
      <c r="T35" s="766"/>
      <c r="U35" s="766"/>
    </row>
    <row r="36" spans="1:21" ht="13.5" customHeight="1">
      <c r="A36" s="766"/>
      <c r="B36" s="766"/>
      <c r="C36" s="766"/>
      <c r="D36" s="766"/>
      <c r="E36" s="766"/>
      <c r="F36" s="766"/>
      <c r="G36" s="766"/>
      <c r="H36" s="766"/>
      <c r="I36" s="766"/>
      <c r="J36" s="766"/>
      <c r="K36" s="766"/>
      <c r="L36" s="766"/>
      <c r="M36" s="766"/>
      <c r="N36" s="766"/>
      <c r="O36" s="766"/>
      <c r="P36" s="766"/>
      <c r="Q36" s="766"/>
      <c r="R36" s="766"/>
      <c r="S36" s="766"/>
      <c r="T36" s="766"/>
      <c r="U36" s="766"/>
    </row>
    <row r="37" spans="1:21" ht="13.5" customHeight="1">
      <c r="A37" s="766"/>
      <c r="B37" s="766"/>
      <c r="C37" s="766"/>
      <c r="D37" s="766"/>
      <c r="E37" s="766"/>
      <c r="F37" s="766"/>
      <c r="G37" s="766"/>
      <c r="H37" s="766"/>
      <c r="I37" s="766"/>
      <c r="J37" s="766"/>
      <c r="K37" s="766"/>
      <c r="L37" s="766"/>
      <c r="M37" s="766"/>
      <c r="N37" s="766"/>
      <c r="O37" s="766"/>
      <c r="P37" s="766"/>
      <c r="Q37" s="766"/>
      <c r="R37" s="766"/>
      <c r="S37" s="766"/>
      <c r="T37" s="766"/>
      <c r="U37" s="766"/>
    </row>
    <row r="38" spans="1:21" ht="13.5" customHeight="1">
      <c r="A38" s="766"/>
      <c r="B38" s="766"/>
      <c r="C38" s="766"/>
      <c r="D38" s="766"/>
      <c r="E38" s="766"/>
      <c r="F38" s="766"/>
      <c r="G38" s="766"/>
      <c r="H38" s="766"/>
      <c r="I38" s="766"/>
      <c r="J38" s="766"/>
      <c r="K38" s="766"/>
      <c r="L38" s="766"/>
      <c r="M38" s="766"/>
      <c r="N38" s="766"/>
      <c r="O38" s="766"/>
      <c r="P38" s="766"/>
      <c r="Q38" s="766"/>
      <c r="R38" s="766"/>
      <c r="S38" s="766"/>
      <c r="T38" s="766"/>
      <c r="U38" s="766"/>
    </row>
    <row r="39" spans="1:21" ht="13.5" customHeight="1">
      <c r="A39" s="766"/>
      <c r="B39" s="766"/>
      <c r="C39" s="766"/>
      <c r="D39" s="766"/>
      <c r="E39" s="766"/>
      <c r="F39" s="766"/>
      <c r="G39" s="766"/>
      <c r="H39" s="766"/>
      <c r="I39" s="766"/>
      <c r="J39" s="766"/>
      <c r="K39" s="766"/>
      <c r="L39" s="766"/>
      <c r="M39" s="766"/>
      <c r="N39" s="766"/>
      <c r="O39" s="766"/>
      <c r="P39" s="766"/>
      <c r="Q39" s="766"/>
      <c r="R39" s="766"/>
      <c r="S39" s="766"/>
      <c r="T39" s="766"/>
      <c r="U39" s="766"/>
    </row>
    <row r="40" spans="1:21" ht="13.5" customHeight="1">
      <c r="A40" s="766"/>
      <c r="B40" s="766"/>
      <c r="C40" s="766"/>
      <c r="D40" s="766"/>
      <c r="E40" s="766"/>
      <c r="F40" s="766"/>
      <c r="G40" s="766"/>
      <c r="H40" s="766"/>
      <c r="I40" s="766"/>
      <c r="J40" s="766"/>
      <c r="K40" s="766"/>
      <c r="L40" s="766"/>
      <c r="M40" s="766"/>
      <c r="N40" s="766"/>
      <c r="O40" s="766"/>
      <c r="P40" s="766"/>
      <c r="Q40" s="766"/>
      <c r="R40" s="766"/>
      <c r="S40" s="766"/>
      <c r="T40" s="766"/>
      <c r="U40" s="766"/>
    </row>
    <row r="41" spans="1:21" ht="13.5" customHeight="1">
      <c r="A41" s="766"/>
      <c r="B41" s="766"/>
      <c r="C41" s="766"/>
      <c r="D41" s="766"/>
      <c r="E41" s="766"/>
      <c r="F41" s="766"/>
      <c r="G41" s="766"/>
      <c r="H41" s="766"/>
      <c r="I41" s="766"/>
      <c r="J41" s="766"/>
      <c r="K41" s="766"/>
      <c r="L41" s="766"/>
      <c r="M41" s="766"/>
      <c r="N41" s="766"/>
      <c r="O41" s="766"/>
      <c r="P41" s="766"/>
      <c r="Q41" s="766"/>
      <c r="R41" s="766"/>
      <c r="S41" s="766"/>
      <c r="T41" s="766"/>
      <c r="U41" s="766"/>
    </row>
    <row r="42" spans="1:21" ht="13.5" customHeight="1">
      <c r="A42" s="766"/>
      <c r="B42" s="766"/>
      <c r="C42" s="766"/>
      <c r="D42" s="766"/>
      <c r="E42" s="766"/>
      <c r="F42" s="766"/>
      <c r="G42" s="766"/>
      <c r="H42" s="766"/>
      <c r="I42" s="766"/>
      <c r="J42" s="766"/>
      <c r="K42" s="766"/>
      <c r="L42" s="766"/>
      <c r="M42" s="766"/>
      <c r="N42" s="766"/>
      <c r="O42" s="766"/>
      <c r="P42" s="766"/>
      <c r="Q42" s="766"/>
      <c r="R42" s="766"/>
      <c r="S42" s="766"/>
      <c r="T42" s="766"/>
      <c r="U42" s="766"/>
    </row>
    <row r="43" spans="1:21" ht="30.75" customHeight="1">
      <c r="A43" s="766"/>
      <c r="B43" s="766"/>
      <c r="C43" s="766"/>
      <c r="D43" s="766"/>
      <c r="E43" s="766"/>
      <c r="F43" s="766"/>
      <c r="G43" s="766"/>
      <c r="H43" s="766"/>
      <c r="I43" s="766"/>
      <c r="J43" s="766"/>
      <c r="K43" s="766"/>
      <c r="L43" s="766"/>
      <c r="M43" s="766"/>
      <c r="N43" s="766"/>
      <c r="O43" s="982" t="s">
        <v>20</v>
      </c>
      <c r="P43" s="766"/>
      <c r="Q43" s="766"/>
      <c r="R43" s="766"/>
      <c r="S43" s="766"/>
      <c r="T43" s="766"/>
      <c r="U43" s="766"/>
    </row>
    <row r="44" spans="1:21" ht="30.75" customHeight="1">
      <c r="A44" s="766"/>
      <c r="B44" s="922" t="s">
        <v>25</v>
      </c>
      <c r="C44" s="935"/>
      <c r="D44" s="935"/>
      <c r="E44" s="952"/>
      <c r="F44" s="952"/>
      <c r="G44" s="952"/>
      <c r="H44" s="952"/>
      <c r="I44" s="952"/>
      <c r="J44" s="960" t="s">
        <v>13</v>
      </c>
      <c r="K44" s="967" t="s">
        <v>522</v>
      </c>
      <c r="L44" s="975" t="s">
        <v>379</v>
      </c>
      <c r="M44" s="975" t="s">
        <v>219</v>
      </c>
      <c r="N44" s="975" t="s">
        <v>442</v>
      </c>
      <c r="O44" s="983" t="s">
        <v>354</v>
      </c>
      <c r="P44" s="766"/>
      <c r="Q44" s="766"/>
      <c r="R44" s="766"/>
      <c r="S44" s="766"/>
      <c r="T44" s="766"/>
      <c r="U44" s="766"/>
    </row>
    <row r="45" spans="1:21" ht="30.75" customHeight="1">
      <c r="A45" s="766"/>
      <c r="B45" s="923" t="s">
        <v>26</v>
      </c>
      <c r="C45" s="936"/>
      <c r="D45" s="945"/>
      <c r="E45" s="953" t="s">
        <v>24</v>
      </c>
      <c r="F45" s="953"/>
      <c r="G45" s="953"/>
      <c r="H45" s="953"/>
      <c r="I45" s="953"/>
      <c r="J45" s="961"/>
      <c r="K45" s="968">
        <v>345</v>
      </c>
      <c r="L45" s="976">
        <v>308</v>
      </c>
      <c r="M45" s="976">
        <v>270</v>
      </c>
      <c r="N45" s="976">
        <v>226</v>
      </c>
      <c r="O45" s="984">
        <v>186</v>
      </c>
      <c r="P45" s="766"/>
      <c r="Q45" s="766"/>
      <c r="R45" s="766"/>
      <c r="S45" s="766"/>
      <c r="T45" s="766"/>
      <c r="U45" s="766"/>
    </row>
    <row r="46" spans="1:21" ht="30.75" customHeight="1">
      <c r="A46" s="766"/>
      <c r="B46" s="924"/>
      <c r="C46" s="937"/>
      <c r="D46" s="946"/>
      <c r="E46" s="954" t="s">
        <v>30</v>
      </c>
      <c r="F46" s="954"/>
      <c r="G46" s="954"/>
      <c r="H46" s="954"/>
      <c r="I46" s="954"/>
      <c r="J46" s="962"/>
      <c r="K46" s="969" t="s">
        <v>201</v>
      </c>
      <c r="L46" s="977" t="s">
        <v>201</v>
      </c>
      <c r="M46" s="977" t="s">
        <v>201</v>
      </c>
      <c r="N46" s="977" t="s">
        <v>201</v>
      </c>
      <c r="O46" s="985" t="s">
        <v>201</v>
      </c>
      <c r="P46" s="766"/>
      <c r="Q46" s="766"/>
      <c r="R46" s="766"/>
      <c r="S46" s="766"/>
      <c r="T46" s="766"/>
      <c r="U46" s="766"/>
    </row>
    <row r="47" spans="1:21" ht="30.75" customHeight="1">
      <c r="A47" s="766"/>
      <c r="B47" s="924"/>
      <c r="C47" s="937"/>
      <c r="D47" s="946"/>
      <c r="E47" s="954" t="s">
        <v>33</v>
      </c>
      <c r="F47" s="954"/>
      <c r="G47" s="954"/>
      <c r="H47" s="954"/>
      <c r="I47" s="954"/>
      <c r="J47" s="962"/>
      <c r="K47" s="969" t="s">
        <v>201</v>
      </c>
      <c r="L47" s="977" t="s">
        <v>201</v>
      </c>
      <c r="M47" s="977" t="s">
        <v>201</v>
      </c>
      <c r="N47" s="977" t="s">
        <v>201</v>
      </c>
      <c r="O47" s="985" t="s">
        <v>201</v>
      </c>
      <c r="P47" s="766"/>
      <c r="Q47" s="766"/>
      <c r="R47" s="766"/>
      <c r="S47" s="766"/>
      <c r="T47" s="766"/>
      <c r="U47" s="766"/>
    </row>
    <row r="48" spans="1:21" ht="30.75" customHeight="1">
      <c r="A48" s="766"/>
      <c r="B48" s="924"/>
      <c r="C48" s="937"/>
      <c r="D48" s="946"/>
      <c r="E48" s="954" t="s">
        <v>39</v>
      </c>
      <c r="F48" s="954"/>
      <c r="G48" s="954"/>
      <c r="H48" s="954"/>
      <c r="I48" s="954"/>
      <c r="J48" s="962"/>
      <c r="K48" s="969">
        <v>155</v>
      </c>
      <c r="L48" s="977">
        <v>131</v>
      </c>
      <c r="M48" s="977">
        <v>133</v>
      </c>
      <c r="N48" s="977">
        <v>103</v>
      </c>
      <c r="O48" s="985">
        <v>132</v>
      </c>
      <c r="P48" s="766"/>
      <c r="Q48" s="766"/>
      <c r="R48" s="766"/>
      <c r="S48" s="766"/>
      <c r="T48" s="766"/>
      <c r="U48" s="766"/>
    </row>
    <row r="49" spans="1:21" ht="30.75" customHeight="1">
      <c r="A49" s="766"/>
      <c r="B49" s="924"/>
      <c r="C49" s="937"/>
      <c r="D49" s="946"/>
      <c r="E49" s="954" t="s">
        <v>0</v>
      </c>
      <c r="F49" s="954"/>
      <c r="G49" s="954"/>
      <c r="H49" s="954"/>
      <c r="I49" s="954"/>
      <c r="J49" s="962"/>
      <c r="K49" s="969">
        <v>9</v>
      </c>
      <c r="L49" s="977">
        <v>1</v>
      </c>
      <c r="M49" s="977">
        <v>1</v>
      </c>
      <c r="N49" s="977">
        <v>1</v>
      </c>
      <c r="O49" s="985">
        <v>1</v>
      </c>
      <c r="P49" s="766"/>
      <c r="Q49" s="766"/>
      <c r="R49" s="766"/>
      <c r="S49" s="766"/>
      <c r="T49" s="766"/>
      <c r="U49" s="766"/>
    </row>
    <row r="50" spans="1:21" ht="30.75" customHeight="1">
      <c r="A50" s="766"/>
      <c r="B50" s="924"/>
      <c r="C50" s="937"/>
      <c r="D50" s="946"/>
      <c r="E50" s="954" t="s">
        <v>41</v>
      </c>
      <c r="F50" s="954"/>
      <c r="G50" s="954"/>
      <c r="H50" s="954"/>
      <c r="I50" s="954"/>
      <c r="J50" s="962"/>
      <c r="K50" s="969" t="s">
        <v>201</v>
      </c>
      <c r="L50" s="977" t="s">
        <v>201</v>
      </c>
      <c r="M50" s="977" t="s">
        <v>201</v>
      </c>
      <c r="N50" s="977" t="s">
        <v>201</v>
      </c>
      <c r="O50" s="985" t="s">
        <v>201</v>
      </c>
      <c r="P50" s="766"/>
      <c r="Q50" s="766"/>
      <c r="R50" s="766"/>
      <c r="S50" s="766"/>
      <c r="T50" s="766"/>
      <c r="U50" s="766"/>
    </row>
    <row r="51" spans="1:21" ht="30.75" customHeight="1">
      <c r="A51" s="766"/>
      <c r="B51" s="925"/>
      <c r="C51" s="938"/>
      <c r="D51" s="947"/>
      <c r="E51" s="954" t="s">
        <v>48</v>
      </c>
      <c r="F51" s="954"/>
      <c r="G51" s="954"/>
      <c r="H51" s="954"/>
      <c r="I51" s="954"/>
      <c r="J51" s="962"/>
      <c r="K51" s="969" t="s">
        <v>201</v>
      </c>
      <c r="L51" s="977" t="s">
        <v>201</v>
      </c>
      <c r="M51" s="977" t="s">
        <v>201</v>
      </c>
      <c r="N51" s="977" t="s">
        <v>201</v>
      </c>
      <c r="O51" s="985" t="s">
        <v>201</v>
      </c>
      <c r="P51" s="766"/>
      <c r="Q51" s="766"/>
      <c r="R51" s="766"/>
      <c r="S51" s="766"/>
      <c r="T51" s="766"/>
      <c r="U51" s="766"/>
    </row>
    <row r="52" spans="1:21" ht="30.75" customHeight="1">
      <c r="A52" s="766"/>
      <c r="B52" s="926" t="s">
        <v>15</v>
      </c>
      <c r="C52" s="939"/>
      <c r="D52" s="947"/>
      <c r="E52" s="954" t="s">
        <v>49</v>
      </c>
      <c r="F52" s="954"/>
      <c r="G52" s="954"/>
      <c r="H52" s="954"/>
      <c r="I52" s="954"/>
      <c r="J52" s="962"/>
      <c r="K52" s="969">
        <v>420</v>
      </c>
      <c r="L52" s="977">
        <v>398</v>
      </c>
      <c r="M52" s="977">
        <v>377</v>
      </c>
      <c r="N52" s="977">
        <v>354</v>
      </c>
      <c r="O52" s="985">
        <v>322</v>
      </c>
      <c r="P52" s="766"/>
      <c r="Q52" s="766"/>
      <c r="R52" s="766"/>
      <c r="S52" s="766"/>
      <c r="T52" s="766"/>
      <c r="U52" s="766"/>
    </row>
    <row r="53" spans="1:21" ht="30.75" customHeight="1">
      <c r="A53" s="766"/>
      <c r="B53" s="927" t="s">
        <v>51</v>
      </c>
      <c r="C53" s="940"/>
      <c r="D53" s="948"/>
      <c r="E53" s="955" t="s">
        <v>54</v>
      </c>
      <c r="F53" s="955"/>
      <c r="G53" s="955"/>
      <c r="H53" s="955"/>
      <c r="I53" s="955"/>
      <c r="J53" s="963"/>
      <c r="K53" s="970">
        <v>89</v>
      </c>
      <c r="L53" s="978">
        <v>42</v>
      </c>
      <c r="M53" s="978">
        <v>27</v>
      </c>
      <c r="N53" s="978">
        <v>-24</v>
      </c>
      <c r="O53" s="986">
        <v>-3</v>
      </c>
      <c r="P53" s="766"/>
      <c r="Q53" s="766"/>
      <c r="R53" s="766"/>
      <c r="S53" s="766"/>
      <c r="T53" s="766"/>
      <c r="U53" s="766"/>
    </row>
    <row r="54" spans="1:21" ht="24" customHeight="1">
      <c r="A54" s="766"/>
      <c r="B54" s="928" t="s">
        <v>60</v>
      </c>
      <c r="C54" s="766"/>
      <c r="D54" s="766"/>
      <c r="E54" s="766"/>
      <c r="F54" s="766"/>
      <c r="G54" s="766"/>
      <c r="H54" s="766"/>
      <c r="I54" s="766"/>
      <c r="J54" s="766"/>
      <c r="K54" s="766"/>
      <c r="L54" s="766"/>
      <c r="M54" s="766"/>
      <c r="N54" s="766"/>
      <c r="O54" s="766"/>
      <c r="P54" s="766"/>
      <c r="Q54" s="766"/>
      <c r="R54" s="766"/>
      <c r="S54" s="766"/>
      <c r="T54" s="766"/>
      <c r="U54" s="766"/>
    </row>
    <row r="55" spans="1:21" ht="24" customHeight="1">
      <c r="A55" s="766"/>
      <c r="B55" s="929" t="s">
        <v>5</v>
      </c>
      <c r="C55" s="941"/>
      <c r="D55" s="941"/>
      <c r="E55" s="941"/>
      <c r="F55" s="941"/>
      <c r="G55" s="941"/>
      <c r="H55" s="941"/>
      <c r="I55" s="941"/>
      <c r="J55" s="941"/>
      <c r="K55" s="971"/>
      <c r="L55" s="971"/>
      <c r="M55" s="971"/>
      <c r="N55" s="971"/>
      <c r="O55" s="971"/>
      <c r="P55" s="766"/>
      <c r="Q55" s="766"/>
      <c r="R55" s="766"/>
      <c r="S55" s="766"/>
      <c r="T55" s="766"/>
      <c r="U55" s="766"/>
    </row>
    <row r="56" spans="1:21" ht="31.5" customHeight="1">
      <c r="A56" s="766"/>
      <c r="B56" s="930"/>
      <c r="C56" s="942"/>
      <c r="D56" s="942"/>
      <c r="E56" s="956"/>
      <c r="F56" s="956"/>
      <c r="G56" s="956"/>
      <c r="H56" s="956"/>
      <c r="I56" s="956"/>
      <c r="J56" s="964" t="s">
        <v>13</v>
      </c>
      <c r="K56" s="972" t="s">
        <v>270</v>
      </c>
      <c r="L56" s="979" t="s">
        <v>525</v>
      </c>
      <c r="M56" s="979" t="s">
        <v>524</v>
      </c>
      <c r="N56" s="979" t="s">
        <v>526</v>
      </c>
      <c r="O56" s="987" t="s">
        <v>527</v>
      </c>
      <c r="P56" s="766"/>
      <c r="Q56" s="766"/>
      <c r="R56" s="766"/>
      <c r="S56" s="766"/>
      <c r="T56" s="766"/>
      <c r="U56" s="766"/>
    </row>
    <row r="57" spans="1:21" ht="31.5" customHeight="1">
      <c r="B57" s="931" t="s">
        <v>14</v>
      </c>
      <c r="C57" s="943"/>
      <c r="D57" s="949" t="s">
        <v>61</v>
      </c>
      <c r="E57" s="957"/>
      <c r="F57" s="957"/>
      <c r="G57" s="957"/>
      <c r="H57" s="957"/>
      <c r="I57" s="957"/>
      <c r="J57" s="965"/>
      <c r="K57" s="973" t="s">
        <v>201</v>
      </c>
      <c r="L57" s="980" t="s">
        <v>201</v>
      </c>
      <c r="M57" s="980" t="s">
        <v>201</v>
      </c>
      <c r="N57" s="980" t="s">
        <v>201</v>
      </c>
      <c r="O57" s="988" t="s">
        <v>201</v>
      </c>
    </row>
    <row r="58" spans="1:21" ht="31.5" customHeight="1">
      <c r="B58" s="932"/>
      <c r="C58" s="944"/>
      <c r="D58" s="950" t="s">
        <v>58</v>
      </c>
      <c r="E58" s="958"/>
      <c r="F58" s="958"/>
      <c r="G58" s="958"/>
      <c r="H58" s="958"/>
      <c r="I58" s="958"/>
      <c r="J58" s="966"/>
      <c r="K58" s="974" t="s">
        <v>201</v>
      </c>
      <c r="L58" s="981" t="s">
        <v>201</v>
      </c>
      <c r="M58" s="981" t="s">
        <v>201</v>
      </c>
      <c r="N58" s="981" t="s">
        <v>201</v>
      </c>
      <c r="O58" s="989" t="s">
        <v>201</v>
      </c>
    </row>
    <row r="59" spans="1:21" ht="24" customHeight="1">
      <c r="B59" s="933"/>
      <c r="C59" s="933"/>
      <c r="D59" s="951" t="s">
        <v>46</v>
      </c>
      <c r="E59" s="959"/>
      <c r="F59" s="959"/>
      <c r="G59" s="959"/>
      <c r="H59" s="959"/>
      <c r="I59" s="959"/>
      <c r="J59" s="959"/>
      <c r="K59" s="959"/>
      <c r="L59" s="959"/>
      <c r="M59" s="959"/>
      <c r="N59" s="959"/>
      <c r="O59" s="959"/>
    </row>
    <row r="60" spans="1:21" ht="24" customHeight="1">
      <c r="B60" s="934"/>
      <c r="C60" s="934"/>
      <c r="D60" s="951" t="s">
        <v>40</v>
      </c>
      <c r="E60" s="959"/>
      <c r="F60" s="959"/>
      <c r="G60" s="959"/>
      <c r="H60" s="959"/>
      <c r="I60" s="959"/>
      <c r="J60" s="959"/>
      <c r="K60" s="959"/>
      <c r="L60" s="959"/>
      <c r="M60" s="959"/>
      <c r="N60" s="959"/>
      <c r="O60" s="959"/>
    </row>
    <row r="61" spans="1:21" ht="24" customHeight="1">
      <c r="A61" s="766"/>
      <c r="B61" s="928"/>
      <c r="C61" s="766"/>
      <c r="D61" s="766"/>
      <c r="E61" s="766"/>
      <c r="F61" s="766"/>
      <c r="G61" s="766"/>
      <c r="H61" s="766"/>
      <c r="I61" s="766"/>
      <c r="J61" s="766"/>
      <c r="K61" s="766"/>
      <c r="L61" s="766"/>
      <c r="M61" s="766"/>
      <c r="N61" s="766"/>
      <c r="O61" s="766"/>
      <c r="P61" s="766"/>
      <c r="Q61" s="766"/>
      <c r="R61" s="766"/>
      <c r="S61" s="766"/>
      <c r="T61" s="766"/>
      <c r="U61" s="766"/>
    </row>
    <row r="62" spans="1:21" ht="24" customHeight="1">
      <c r="A62" s="766"/>
      <c r="B62" s="928"/>
      <c r="C62" s="766"/>
      <c r="D62" s="766"/>
      <c r="E62" s="766"/>
      <c r="F62" s="766"/>
      <c r="G62" s="766"/>
      <c r="H62" s="766"/>
      <c r="I62" s="766"/>
      <c r="J62" s="766"/>
      <c r="K62" s="766"/>
      <c r="L62" s="766"/>
      <c r="M62" s="766"/>
      <c r="N62" s="766"/>
      <c r="O62" s="766"/>
      <c r="P62" s="766"/>
      <c r="Q62" s="766"/>
      <c r="R62" s="766"/>
      <c r="S62" s="766"/>
      <c r="T62" s="766"/>
      <c r="U62" s="766"/>
    </row>
  </sheetData>
  <sheetProtection algorithmName="SHA-512" hashValue="oLuU/JUCaGgvSliQaEwh3ZK1BNeYBrUTQvg4ETYDnL7ovG5xEnxQcDfS7zD040VDg55XhDdpHbG2HYarKo8k4A==" saltValue="zSePiH+wtpFrs+CNGMbIS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82" t="s">
        <v>20</v>
      </c>
    </row>
    <row r="40" spans="2:13" ht="27.75" customHeight="1">
      <c r="B40" s="922" t="s">
        <v>25</v>
      </c>
      <c r="C40" s="935"/>
      <c r="D40" s="935"/>
      <c r="E40" s="952"/>
      <c r="F40" s="952"/>
      <c r="G40" s="952"/>
      <c r="H40" s="960" t="s">
        <v>13</v>
      </c>
      <c r="I40" s="967" t="s">
        <v>522</v>
      </c>
      <c r="J40" s="975" t="s">
        <v>379</v>
      </c>
      <c r="K40" s="975" t="s">
        <v>219</v>
      </c>
      <c r="L40" s="975" t="s">
        <v>442</v>
      </c>
      <c r="M40" s="1006" t="s">
        <v>354</v>
      </c>
    </row>
    <row r="41" spans="2:13" ht="27.75" customHeight="1">
      <c r="B41" s="923" t="s">
        <v>35</v>
      </c>
      <c r="C41" s="936"/>
      <c r="D41" s="945"/>
      <c r="E41" s="995" t="s">
        <v>62</v>
      </c>
      <c r="F41" s="995"/>
      <c r="G41" s="995"/>
      <c r="H41" s="1001"/>
      <c r="I41" s="968">
        <v>1953</v>
      </c>
      <c r="J41" s="976">
        <v>1748</v>
      </c>
      <c r="K41" s="976">
        <v>1582</v>
      </c>
      <c r="L41" s="976">
        <v>1364</v>
      </c>
      <c r="M41" s="984">
        <v>1272</v>
      </c>
    </row>
    <row r="42" spans="2:13" ht="27.75" customHeight="1">
      <c r="B42" s="924"/>
      <c r="C42" s="937"/>
      <c r="D42" s="946"/>
      <c r="E42" s="996" t="s">
        <v>70</v>
      </c>
      <c r="F42" s="996"/>
      <c r="G42" s="996"/>
      <c r="H42" s="1002"/>
      <c r="I42" s="969" t="s">
        <v>201</v>
      </c>
      <c r="J42" s="977" t="s">
        <v>201</v>
      </c>
      <c r="K42" s="977" t="s">
        <v>201</v>
      </c>
      <c r="L42" s="977" t="s">
        <v>201</v>
      </c>
      <c r="M42" s="985" t="s">
        <v>201</v>
      </c>
    </row>
    <row r="43" spans="2:13" ht="27.75" customHeight="1">
      <c r="B43" s="924"/>
      <c r="C43" s="937"/>
      <c r="D43" s="946"/>
      <c r="E43" s="996" t="s">
        <v>71</v>
      </c>
      <c r="F43" s="996"/>
      <c r="G43" s="996"/>
      <c r="H43" s="1002"/>
      <c r="I43" s="969">
        <v>1633</v>
      </c>
      <c r="J43" s="977">
        <v>1465</v>
      </c>
      <c r="K43" s="977">
        <v>1315</v>
      </c>
      <c r="L43" s="977">
        <v>1107</v>
      </c>
      <c r="M43" s="985">
        <v>1040</v>
      </c>
    </row>
    <row r="44" spans="2:13" ht="27.75" customHeight="1">
      <c r="B44" s="924"/>
      <c r="C44" s="937"/>
      <c r="D44" s="946"/>
      <c r="E44" s="996" t="s">
        <v>74</v>
      </c>
      <c r="F44" s="996"/>
      <c r="G44" s="996"/>
      <c r="H44" s="1002"/>
      <c r="I44" s="969">
        <v>10</v>
      </c>
      <c r="J44" s="977">
        <v>9</v>
      </c>
      <c r="K44" s="977">
        <v>7</v>
      </c>
      <c r="L44" s="977">
        <v>6</v>
      </c>
      <c r="M44" s="985">
        <v>5</v>
      </c>
    </row>
    <row r="45" spans="2:13" ht="27.75" customHeight="1">
      <c r="B45" s="924"/>
      <c r="C45" s="937"/>
      <c r="D45" s="946"/>
      <c r="E45" s="996" t="s">
        <v>76</v>
      </c>
      <c r="F45" s="996"/>
      <c r="G45" s="996"/>
      <c r="H45" s="1002"/>
      <c r="I45" s="969">
        <v>369</v>
      </c>
      <c r="J45" s="977">
        <v>341</v>
      </c>
      <c r="K45" s="977">
        <v>348</v>
      </c>
      <c r="L45" s="977">
        <v>329</v>
      </c>
      <c r="M45" s="985">
        <v>281</v>
      </c>
    </row>
    <row r="46" spans="2:13" ht="27.75" customHeight="1">
      <c r="B46" s="924"/>
      <c r="C46" s="937"/>
      <c r="D46" s="947"/>
      <c r="E46" s="996" t="s">
        <v>75</v>
      </c>
      <c r="F46" s="996"/>
      <c r="G46" s="996"/>
      <c r="H46" s="1002"/>
      <c r="I46" s="969" t="s">
        <v>201</v>
      </c>
      <c r="J46" s="977" t="s">
        <v>201</v>
      </c>
      <c r="K46" s="977" t="s">
        <v>201</v>
      </c>
      <c r="L46" s="977" t="s">
        <v>201</v>
      </c>
      <c r="M46" s="985" t="s">
        <v>201</v>
      </c>
    </row>
    <row r="47" spans="2:13" ht="27.75" customHeight="1">
      <c r="B47" s="924"/>
      <c r="C47" s="937"/>
      <c r="D47" s="993"/>
      <c r="E47" s="997" t="s">
        <v>79</v>
      </c>
      <c r="F47" s="1000"/>
      <c r="G47" s="1000"/>
      <c r="H47" s="1003"/>
      <c r="I47" s="969" t="s">
        <v>201</v>
      </c>
      <c r="J47" s="977" t="s">
        <v>201</v>
      </c>
      <c r="K47" s="977" t="s">
        <v>201</v>
      </c>
      <c r="L47" s="977" t="s">
        <v>201</v>
      </c>
      <c r="M47" s="985" t="s">
        <v>201</v>
      </c>
    </row>
    <row r="48" spans="2:13" ht="27.75" customHeight="1">
      <c r="B48" s="924"/>
      <c r="C48" s="937"/>
      <c r="D48" s="946"/>
      <c r="E48" s="996" t="s">
        <v>83</v>
      </c>
      <c r="F48" s="996"/>
      <c r="G48" s="996"/>
      <c r="H48" s="1002"/>
      <c r="I48" s="969" t="s">
        <v>201</v>
      </c>
      <c r="J48" s="977" t="s">
        <v>201</v>
      </c>
      <c r="K48" s="977" t="s">
        <v>201</v>
      </c>
      <c r="L48" s="977" t="s">
        <v>201</v>
      </c>
      <c r="M48" s="985" t="s">
        <v>201</v>
      </c>
    </row>
    <row r="49" spans="2:13" ht="27.75" customHeight="1">
      <c r="B49" s="925"/>
      <c r="C49" s="938"/>
      <c r="D49" s="946"/>
      <c r="E49" s="996" t="s">
        <v>89</v>
      </c>
      <c r="F49" s="996"/>
      <c r="G49" s="996"/>
      <c r="H49" s="1002"/>
      <c r="I49" s="969" t="s">
        <v>201</v>
      </c>
      <c r="J49" s="977" t="s">
        <v>201</v>
      </c>
      <c r="K49" s="977" t="s">
        <v>201</v>
      </c>
      <c r="L49" s="977" t="s">
        <v>201</v>
      </c>
      <c r="M49" s="985" t="s">
        <v>201</v>
      </c>
    </row>
    <row r="50" spans="2:13" ht="27.75" customHeight="1">
      <c r="B50" s="990" t="s">
        <v>91</v>
      </c>
      <c r="C50" s="991"/>
      <c r="D50" s="994"/>
      <c r="E50" s="996" t="s">
        <v>93</v>
      </c>
      <c r="F50" s="996"/>
      <c r="G50" s="996"/>
      <c r="H50" s="1002"/>
      <c r="I50" s="969">
        <v>3467</v>
      </c>
      <c r="J50" s="977">
        <v>3603</v>
      </c>
      <c r="K50" s="977">
        <v>3855</v>
      </c>
      <c r="L50" s="977">
        <v>3909</v>
      </c>
      <c r="M50" s="985">
        <v>4004</v>
      </c>
    </row>
    <row r="51" spans="2:13" ht="27.75" customHeight="1">
      <c r="B51" s="924"/>
      <c r="C51" s="937"/>
      <c r="D51" s="946"/>
      <c r="E51" s="996" t="s">
        <v>96</v>
      </c>
      <c r="F51" s="996"/>
      <c r="G51" s="996"/>
      <c r="H51" s="1002"/>
      <c r="I51" s="969" t="s">
        <v>201</v>
      </c>
      <c r="J51" s="977" t="s">
        <v>201</v>
      </c>
      <c r="K51" s="977" t="s">
        <v>201</v>
      </c>
      <c r="L51" s="977" t="s">
        <v>201</v>
      </c>
      <c r="M51" s="985" t="s">
        <v>201</v>
      </c>
    </row>
    <row r="52" spans="2:13" ht="27.75" customHeight="1">
      <c r="B52" s="925"/>
      <c r="C52" s="938"/>
      <c r="D52" s="946"/>
      <c r="E52" s="996" t="s">
        <v>43</v>
      </c>
      <c r="F52" s="996"/>
      <c r="G52" s="996"/>
      <c r="H52" s="1002"/>
      <c r="I52" s="969">
        <v>3253</v>
      </c>
      <c r="J52" s="977">
        <v>3063</v>
      </c>
      <c r="K52" s="977">
        <v>2796</v>
      </c>
      <c r="L52" s="977">
        <v>2520</v>
      </c>
      <c r="M52" s="985">
        <v>2405</v>
      </c>
    </row>
    <row r="53" spans="2:13" ht="27.75" customHeight="1">
      <c r="B53" s="927" t="s">
        <v>51</v>
      </c>
      <c r="C53" s="940"/>
      <c r="D53" s="948"/>
      <c r="E53" s="998" t="s">
        <v>98</v>
      </c>
      <c r="F53" s="998"/>
      <c r="G53" s="998"/>
      <c r="H53" s="1004"/>
      <c r="I53" s="970">
        <v>-2754</v>
      </c>
      <c r="J53" s="978">
        <v>-3102</v>
      </c>
      <c r="K53" s="978">
        <v>-3399</v>
      </c>
      <c r="L53" s="978">
        <v>-3622</v>
      </c>
      <c r="M53" s="986">
        <v>-3811</v>
      </c>
    </row>
    <row r="54" spans="2:13" ht="27.75" customHeight="1">
      <c r="B54" s="899" t="s">
        <v>99</v>
      </c>
      <c r="C54" s="992"/>
      <c r="D54" s="992"/>
      <c r="E54" s="999"/>
      <c r="F54" s="999"/>
      <c r="G54" s="999"/>
      <c r="H54" s="999"/>
      <c r="I54" s="1005"/>
      <c r="J54" s="1005"/>
      <c r="K54" s="1005"/>
      <c r="L54" s="1005"/>
      <c r="M54" s="1005"/>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zHipfD1lfp57H3YNsMTMj48nVv5V0yKt3rO42g36oYzpxnmrK5KUlJBngHjbX+T8XssdReUQv7YyN4q7CMSw==" saltValue="YhkbVl978VbItLp3xiC7r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6"/>
      <c r="C53" s="766"/>
      <c r="D53" s="766"/>
      <c r="E53" s="766"/>
      <c r="F53" s="766"/>
      <c r="G53" s="766"/>
      <c r="H53" s="1036" t="s">
        <v>94</v>
      </c>
    </row>
    <row r="54" spans="2:8" ht="29.25" customHeight="1">
      <c r="B54" s="1007" t="s">
        <v>8</v>
      </c>
      <c r="C54" s="1013"/>
      <c r="D54" s="1013"/>
      <c r="E54" s="1022" t="s">
        <v>13</v>
      </c>
      <c r="F54" s="1029" t="s">
        <v>219</v>
      </c>
      <c r="G54" s="1029" t="s">
        <v>442</v>
      </c>
      <c r="H54" s="1037" t="s">
        <v>354</v>
      </c>
    </row>
    <row r="55" spans="2:8" ht="52.5" customHeight="1">
      <c r="B55" s="1008"/>
      <c r="C55" s="1014" t="s">
        <v>103</v>
      </c>
      <c r="D55" s="1014"/>
      <c r="E55" s="1023"/>
      <c r="F55" s="1030">
        <v>1399</v>
      </c>
      <c r="G55" s="1030">
        <v>1400</v>
      </c>
      <c r="H55" s="1038">
        <v>1402</v>
      </c>
    </row>
    <row r="56" spans="2:8" ht="52.5" customHeight="1">
      <c r="B56" s="1009"/>
      <c r="C56" s="1015" t="s">
        <v>106</v>
      </c>
      <c r="D56" s="1015"/>
      <c r="E56" s="1024"/>
      <c r="F56" s="1031">
        <v>868</v>
      </c>
      <c r="G56" s="1031">
        <v>874</v>
      </c>
      <c r="H56" s="1039">
        <v>833</v>
      </c>
    </row>
    <row r="57" spans="2:8" ht="53.25" customHeight="1">
      <c r="B57" s="1009"/>
      <c r="C57" s="1016" t="s">
        <v>67</v>
      </c>
      <c r="D57" s="1016"/>
      <c r="E57" s="1025"/>
      <c r="F57" s="1032">
        <v>1398</v>
      </c>
      <c r="G57" s="1032">
        <v>1430</v>
      </c>
      <c r="H57" s="1040">
        <v>1560</v>
      </c>
    </row>
    <row r="58" spans="2:8" ht="45.75" customHeight="1">
      <c r="B58" s="1010"/>
      <c r="C58" s="1017" t="s">
        <v>528</v>
      </c>
      <c r="D58" s="1020"/>
      <c r="E58" s="1026"/>
      <c r="F58" s="1033">
        <f>[10]基金残高に係る経年分析!G58</f>
        <v>800</v>
      </c>
      <c r="G58" s="1033">
        <f>[10]基金残高に係る経年分析!H58</f>
        <v>792</v>
      </c>
      <c r="H58" s="1041">
        <f>ROUND('[11]29'!$AD$10/1000,0)</f>
        <v>749</v>
      </c>
    </row>
    <row r="59" spans="2:8" ht="45.75" customHeight="1">
      <c r="B59" s="1010"/>
      <c r="C59" s="1017" t="s">
        <v>529</v>
      </c>
      <c r="D59" s="1020"/>
      <c r="E59" s="1026"/>
      <c r="F59" s="1033">
        <f>[10]基金残高に係る経年分析!G59</f>
        <v>397</v>
      </c>
      <c r="G59" s="1033">
        <f>[10]基金残高に係る経年分析!H59</f>
        <v>397</v>
      </c>
      <c r="H59" s="1041">
        <f>ROUND('[11]29'!$AD$9/1000,0)</f>
        <v>398</v>
      </c>
    </row>
    <row r="60" spans="2:8" ht="45.75" customHeight="1">
      <c r="B60" s="1010"/>
      <c r="C60" s="1017" t="s">
        <v>121</v>
      </c>
      <c r="D60" s="1020"/>
      <c r="E60" s="1026"/>
      <c r="F60" s="1033">
        <f>[10]基金残高に係る経年分析!G61</f>
        <v>17</v>
      </c>
      <c r="G60" s="1033">
        <f>[10]基金残高に係る経年分析!H61</f>
        <v>48</v>
      </c>
      <c r="H60" s="1041">
        <f>ROUND('[11]29'!$AD$12/1000,0)</f>
        <v>215</v>
      </c>
    </row>
    <row r="61" spans="2:8" ht="45.75" customHeight="1">
      <c r="B61" s="1010"/>
      <c r="C61" s="1017" t="s">
        <v>489</v>
      </c>
      <c r="D61" s="1020"/>
      <c r="E61" s="1026"/>
      <c r="F61" s="1033">
        <f>[10]基金残高に係る経年分析!G60</f>
        <v>147</v>
      </c>
      <c r="G61" s="1033">
        <f>[10]基金残高に係る経年分析!H60</f>
        <v>147</v>
      </c>
      <c r="H61" s="1041">
        <f>ROUND('[11]29'!$AD$14/1000,0)</f>
        <v>147</v>
      </c>
    </row>
    <row r="62" spans="2:8" ht="45.75" customHeight="1">
      <c r="B62" s="1011"/>
      <c r="C62" s="1018" t="s">
        <v>530</v>
      </c>
      <c r="D62" s="1021"/>
      <c r="E62" s="1027"/>
      <c r="F62" s="1034">
        <f>[10]基金残高に係る経年分析!G62</f>
        <v>15</v>
      </c>
      <c r="G62" s="1034">
        <f>[10]基金残高に係る経年分析!H62</f>
        <v>20</v>
      </c>
      <c r="H62" s="1042">
        <f>ROUND('[11]29'!$AD$13/1000,0)</f>
        <v>25</v>
      </c>
    </row>
    <row r="63" spans="2:8" ht="52.5" customHeight="1">
      <c r="B63" s="1012"/>
      <c r="C63" s="1019" t="s">
        <v>111</v>
      </c>
      <c r="D63" s="1019"/>
      <c r="E63" s="1028"/>
      <c r="F63" s="1035">
        <v>3665</v>
      </c>
      <c r="G63" s="1035">
        <v>3704</v>
      </c>
      <c r="H63" s="1043">
        <v>3795</v>
      </c>
    </row>
    <row r="64" spans="2:8" ht="15" customHeight="1"/>
    <row r="65" ht="0" hidden="1" customHeight="1"/>
    <row r="66" ht="0" hidden="1" customHeight="1"/>
  </sheetData>
  <sheetProtection algorithmName="SHA-512" hashValue="HvQLJs/x07jUy8+VAIzclxO+982ky9FfwJJzhHIKZ8yie7o3L30NH1oRYns4oYcuUgdFrKRq3e96r4e8AMa38A==" saltValue="Z6KuvbBCLhJ/DTyDmhiud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85" zoomScaleNormal="85" zoomScaleSheetLayoutView="55" workbookViewId="0"/>
  </sheetViews>
  <sheetFormatPr defaultColWidth="0" defaultRowHeight="13.5" customHeight="1" zeroHeight="1"/>
  <cols>
    <col min="1" max="1" width="6.375" style="365" customWidth="1"/>
    <col min="2" max="107" width="2.5" style="365" customWidth="1"/>
    <col min="108" max="108" width="6.125" style="759" customWidth="1"/>
    <col min="109" max="109" width="5.875" style="760"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45"/>
      <c r="B1" s="1047"/>
      <c r="DD1" s="771"/>
      <c r="DE1" s="771"/>
    </row>
    <row r="2" spans="1:143" ht="25.5" customHeight="1">
      <c r="A2" s="1046"/>
      <c r="C2" s="1046"/>
      <c r="O2" s="1046"/>
      <c r="P2" s="1046"/>
      <c r="Q2" s="1046"/>
      <c r="R2" s="1046"/>
      <c r="S2" s="1046"/>
      <c r="T2" s="1046"/>
      <c r="U2" s="1046"/>
      <c r="V2" s="1046"/>
      <c r="W2" s="1046"/>
      <c r="X2" s="1046"/>
      <c r="Y2" s="1046"/>
      <c r="Z2" s="1046"/>
      <c r="AA2" s="1046"/>
      <c r="AB2" s="1046"/>
      <c r="AC2" s="1046"/>
      <c r="AD2" s="1046"/>
      <c r="AE2" s="1046"/>
      <c r="AF2" s="1046"/>
      <c r="AG2" s="1046"/>
      <c r="AH2" s="1046"/>
      <c r="AI2" s="1046"/>
      <c r="AU2" s="1046"/>
      <c r="BG2" s="1046"/>
      <c r="BS2" s="1046"/>
      <c r="CE2" s="1046"/>
      <c r="CQ2" s="1046"/>
      <c r="DD2" s="771"/>
      <c r="DE2" s="771"/>
    </row>
    <row r="3" spans="1:143" ht="25.5" customHeight="1">
      <c r="A3" s="1046"/>
      <c r="C3" s="1046"/>
      <c r="O3" s="1046"/>
      <c r="P3" s="1046"/>
      <c r="Q3" s="1046"/>
      <c r="R3" s="1046"/>
      <c r="S3" s="1046"/>
      <c r="T3" s="1046"/>
      <c r="U3" s="1046"/>
      <c r="V3" s="1046"/>
      <c r="W3" s="1046"/>
      <c r="X3" s="1046"/>
      <c r="Y3" s="1046"/>
      <c r="Z3" s="1046"/>
      <c r="AA3" s="1046"/>
      <c r="AB3" s="1046"/>
      <c r="AC3" s="1046"/>
      <c r="AD3" s="1046"/>
      <c r="AE3" s="1046"/>
      <c r="AF3" s="1046"/>
      <c r="AG3" s="1046"/>
      <c r="AH3" s="1046"/>
      <c r="AI3" s="1046"/>
      <c r="AU3" s="1046"/>
      <c r="BG3" s="1046"/>
      <c r="BS3" s="1046"/>
      <c r="CE3" s="1046"/>
      <c r="CQ3" s="1046"/>
      <c r="DD3" s="771"/>
      <c r="DE3" s="771"/>
    </row>
    <row r="4" spans="1:143" s="758" customFormat="1">
      <c r="A4" s="1046"/>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1046"/>
      <c r="BA4" s="1046"/>
      <c r="BB4" s="1046"/>
      <c r="BC4" s="1046"/>
      <c r="BD4" s="1046"/>
      <c r="BE4" s="1046"/>
      <c r="BF4" s="1046"/>
      <c r="BG4" s="1046"/>
      <c r="BH4" s="1046"/>
      <c r="BI4" s="1046"/>
      <c r="BJ4" s="1046"/>
      <c r="BK4" s="1046"/>
      <c r="BL4" s="1046"/>
      <c r="BM4" s="1046"/>
      <c r="BN4" s="1046"/>
      <c r="BO4" s="1046"/>
      <c r="BP4" s="1046"/>
      <c r="BQ4" s="1046"/>
      <c r="BR4" s="1046"/>
      <c r="BS4" s="1046"/>
      <c r="BT4" s="1046"/>
      <c r="BU4" s="1046"/>
      <c r="BV4" s="1046"/>
      <c r="BW4" s="1046"/>
      <c r="BX4" s="1046"/>
      <c r="BY4" s="1046"/>
      <c r="BZ4" s="1046"/>
      <c r="CA4" s="1046"/>
      <c r="CB4" s="1046"/>
      <c r="CC4" s="1046"/>
      <c r="CD4" s="1046"/>
      <c r="CE4" s="1046"/>
      <c r="CF4" s="1046"/>
      <c r="CG4" s="1046"/>
      <c r="CH4" s="1046"/>
      <c r="CI4" s="1046"/>
      <c r="CJ4" s="1046"/>
      <c r="CK4" s="1046"/>
      <c r="CL4" s="1046"/>
      <c r="CM4" s="1046"/>
      <c r="CN4" s="1046"/>
      <c r="CO4" s="1046"/>
      <c r="CP4" s="1046"/>
      <c r="CQ4" s="1046"/>
      <c r="CR4" s="1046"/>
      <c r="CS4" s="1046"/>
      <c r="CT4" s="1046"/>
      <c r="CU4" s="1046"/>
      <c r="CV4" s="1046"/>
      <c r="CW4" s="1046"/>
      <c r="CX4" s="1046"/>
      <c r="CY4" s="1046"/>
      <c r="CZ4" s="1046"/>
      <c r="DA4" s="1046"/>
      <c r="DB4" s="1046"/>
      <c r="DC4" s="1046"/>
      <c r="DD4" s="1088"/>
      <c r="DE4" s="1088"/>
      <c r="DF4" s="757"/>
      <c r="DG4" s="757"/>
      <c r="DH4" s="757"/>
      <c r="DI4" s="757"/>
      <c r="DJ4" s="757"/>
      <c r="DK4" s="757"/>
      <c r="DL4" s="757"/>
      <c r="DM4" s="757"/>
      <c r="DN4" s="757"/>
      <c r="DO4" s="757"/>
      <c r="DP4" s="757"/>
      <c r="DQ4" s="757"/>
      <c r="DR4" s="757"/>
      <c r="DS4" s="757"/>
      <c r="DT4" s="757"/>
      <c r="DU4" s="757"/>
      <c r="DV4" s="757"/>
      <c r="DW4" s="757"/>
    </row>
    <row r="5" spans="1:143" s="758" customFormat="1">
      <c r="A5" s="1046"/>
      <c r="B5" s="1046"/>
      <c r="C5" s="1046"/>
      <c r="D5" s="1046"/>
      <c r="E5" s="1046"/>
      <c r="F5" s="1046"/>
      <c r="G5" s="1046"/>
      <c r="H5" s="1046"/>
      <c r="I5" s="1046"/>
      <c r="J5" s="1046"/>
      <c r="K5" s="1046"/>
      <c r="L5" s="1046"/>
      <c r="M5" s="1046"/>
      <c r="N5" s="1046"/>
      <c r="O5" s="1046"/>
      <c r="P5" s="1046"/>
      <c r="Q5" s="1046"/>
      <c r="R5" s="1046"/>
      <c r="S5" s="1046"/>
      <c r="T5" s="1046"/>
      <c r="U5" s="1046"/>
      <c r="V5" s="1046"/>
      <c r="W5" s="1046"/>
      <c r="X5" s="1046"/>
      <c r="Y5" s="1046"/>
      <c r="Z5" s="1046"/>
      <c r="AA5" s="1046"/>
      <c r="AB5" s="1046"/>
      <c r="AC5" s="1046"/>
      <c r="AD5" s="1046"/>
      <c r="AE5" s="1046"/>
      <c r="AF5" s="1046"/>
      <c r="AG5" s="1046"/>
      <c r="AH5" s="1046"/>
      <c r="AI5" s="1046"/>
      <c r="AJ5" s="1046"/>
      <c r="AK5" s="1046"/>
      <c r="AL5" s="1046"/>
      <c r="AM5" s="1046"/>
      <c r="AN5" s="1046"/>
      <c r="AO5" s="1046"/>
      <c r="AP5" s="1046"/>
      <c r="AQ5" s="1046"/>
      <c r="AR5" s="1046"/>
      <c r="AS5" s="1046"/>
      <c r="AT5" s="1046"/>
      <c r="AU5" s="1046"/>
      <c r="AV5" s="1046"/>
      <c r="AW5" s="1046"/>
      <c r="AX5" s="1046"/>
      <c r="AY5" s="1046"/>
      <c r="AZ5" s="1046"/>
      <c r="BA5" s="1046"/>
      <c r="BB5" s="1046"/>
      <c r="BC5" s="1046"/>
      <c r="BD5" s="1046"/>
      <c r="BE5" s="1046"/>
      <c r="BF5" s="1046"/>
      <c r="BG5" s="1046"/>
      <c r="BH5" s="1046"/>
      <c r="BI5" s="1046"/>
      <c r="BJ5" s="1046"/>
      <c r="BK5" s="1046"/>
      <c r="BL5" s="1046"/>
      <c r="BM5" s="1046"/>
      <c r="BN5" s="1046"/>
      <c r="BO5" s="1046"/>
      <c r="BP5" s="1046"/>
      <c r="BQ5" s="1046"/>
      <c r="BR5" s="1046"/>
      <c r="BS5" s="1046"/>
      <c r="BT5" s="1046"/>
      <c r="BU5" s="1046"/>
      <c r="BV5" s="1046"/>
      <c r="BW5" s="1046"/>
      <c r="BX5" s="1046"/>
      <c r="BY5" s="1046"/>
      <c r="BZ5" s="1046"/>
      <c r="CA5" s="1046"/>
      <c r="CB5" s="1046"/>
      <c r="CC5" s="1046"/>
      <c r="CD5" s="1046"/>
      <c r="CE5" s="1046"/>
      <c r="CF5" s="1046"/>
      <c r="CG5" s="1046"/>
      <c r="CH5" s="1046"/>
      <c r="CI5" s="1046"/>
      <c r="CJ5" s="1046"/>
      <c r="CK5" s="1046"/>
      <c r="CL5" s="1046"/>
      <c r="CM5" s="1046"/>
      <c r="CN5" s="1046"/>
      <c r="CO5" s="1046"/>
      <c r="CP5" s="1046"/>
      <c r="CQ5" s="1046"/>
      <c r="CR5" s="1046"/>
      <c r="CS5" s="1046"/>
      <c r="CT5" s="1046"/>
      <c r="CU5" s="1046"/>
      <c r="CV5" s="1046"/>
      <c r="CW5" s="1046"/>
      <c r="CX5" s="1046"/>
      <c r="CY5" s="1046"/>
      <c r="CZ5" s="1046"/>
      <c r="DA5" s="1046"/>
      <c r="DB5" s="1046"/>
      <c r="DC5" s="1046"/>
      <c r="DD5" s="1088"/>
      <c r="DE5" s="1088"/>
      <c r="DF5" s="757"/>
      <c r="DG5" s="757"/>
      <c r="DH5" s="757"/>
      <c r="DI5" s="757"/>
      <c r="DJ5" s="757"/>
      <c r="DK5" s="757"/>
      <c r="DL5" s="757"/>
      <c r="DM5" s="757"/>
      <c r="DN5" s="757"/>
      <c r="DO5" s="757"/>
      <c r="DP5" s="757"/>
      <c r="DQ5" s="757"/>
      <c r="DR5" s="757"/>
      <c r="DS5" s="757"/>
      <c r="DT5" s="757"/>
      <c r="DU5" s="757"/>
      <c r="DV5" s="757"/>
      <c r="DW5" s="757"/>
    </row>
    <row r="6" spans="1:143" s="758" customFormat="1">
      <c r="A6" s="1046"/>
      <c r="B6" s="1046"/>
      <c r="C6" s="1046"/>
      <c r="D6" s="1046"/>
      <c r="E6" s="1046"/>
      <c r="F6" s="1046"/>
      <c r="G6" s="1046"/>
      <c r="H6" s="1046"/>
      <c r="I6" s="1046"/>
      <c r="J6" s="1046"/>
      <c r="K6" s="1046"/>
      <c r="L6" s="1046"/>
      <c r="M6" s="1046"/>
      <c r="N6" s="1046"/>
      <c r="O6" s="1046"/>
      <c r="P6" s="1046"/>
      <c r="Q6" s="1046"/>
      <c r="R6" s="1046"/>
      <c r="S6" s="1046"/>
      <c r="T6" s="1046"/>
      <c r="U6" s="1046"/>
      <c r="V6" s="1046"/>
      <c r="W6" s="1046"/>
      <c r="X6" s="1046"/>
      <c r="Y6" s="1046"/>
      <c r="Z6" s="1046"/>
      <c r="AA6" s="1046"/>
      <c r="AB6" s="1046"/>
      <c r="AC6" s="1046"/>
      <c r="AD6" s="1046"/>
      <c r="AE6" s="1046"/>
      <c r="AF6" s="1046"/>
      <c r="AG6" s="1046"/>
      <c r="AH6" s="1046"/>
      <c r="AI6" s="1046"/>
      <c r="AJ6" s="1046"/>
      <c r="AK6" s="1046"/>
      <c r="AL6" s="1046"/>
      <c r="AM6" s="1046"/>
      <c r="AN6" s="1046"/>
      <c r="AO6" s="1046"/>
      <c r="AP6" s="1046"/>
      <c r="AQ6" s="1046"/>
      <c r="AR6" s="1046"/>
      <c r="AS6" s="1046"/>
      <c r="AT6" s="1046"/>
      <c r="AU6" s="1046"/>
      <c r="AV6" s="1046"/>
      <c r="AW6" s="1046"/>
      <c r="AX6" s="1046"/>
      <c r="AY6" s="1046"/>
      <c r="AZ6" s="1046"/>
      <c r="BA6" s="1046"/>
      <c r="BB6" s="1046"/>
      <c r="BC6" s="1046"/>
      <c r="BD6" s="1046"/>
      <c r="BE6" s="1046"/>
      <c r="BF6" s="1046"/>
      <c r="BG6" s="1046"/>
      <c r="BH6" s="1046"/>
      <c r="BI6" s="1046"/>
      <c r="BJ6" s="1046"/>
      <c r="BK6" s="1046"/>
      <c r="BL6" s="1046"/>
      <c r="BM6" s="1046"/>
      <c r="BN6" s="1046"/>
      <c r="BO6" s="1046"/>
      <c r="BP6" s="1046"/>
      <c r="BQ6" s="1046"/>
      <c r="BR6" s="1046"/>
      <c r="BS6" s="1046"/>
      <c r="BT6" s="1046"/>
      <c r="BU6" s="1046"/>
      <c r="BV6" s="1046"/>
      <c r="BW6" s="1046"/>
      <c r="BX6" s="1046"/>
      <c r="BY6" s="1046"/>
      <c r="BZ6" s="1046"/>
      <c r="CA6" s="1046"/>
      <c r="CB6" s="1046"/>
      <c r="CC6" s="1046"/>
      <c r="CD6" s="1046"/>
      <c r="CE6" s="1046"/>
      <c r="CF6" s="1046"/>
      <c r="CG6" s="1046"/>
      <c r="CH6" s="1046"/>
      <c r="CI6" s="1046"/>
      <c r="CJ6" s="1046"/>
      <c r="CK6" s="1046"/>
      <c r="CL6" s="1046"/>
      <c r="CM6" s="1046"/>
      <c r="CN6" s="1046"/>
      <c r="CO6" s="1046"/>
      <c r="CP6" s="1046"/>
      <c r="CQ6" s="1046"/>
      <c r="CR6" s="1046"/>
      <c r="CS6" s="1046"/>
      <c r="CT6" s="1046"/>
      <c r="CU6" s="1046"/>
      <c r="CV6" s="1046"/>
      <c r="CW6" s="1046"/>
      <c r="CX6" s="1046"/>
      <c r="CY6" s="1046"/>
      <c r="CZ6" s="1046"/>
      <c r="DA6" s="1046"/>
      <c r="DB6" s="1046"/>
      <c r="DC6" s="1046"/>
      <c r="DD6" s="1088"/>
      <c r="DE6" s="1088"/>
      <c r="DF6" s="757"/>
      <c r="DG6" s="757"/>
      <c r="DH6" s="757"/>
      <c r="DI6" s="757"/>
      <c r="DJ6" s="757"/>
      <c r="DK6" s="757"/>
      <c r="DL6" s="757"/>
      <c r="DM6" s="757"/>
      <c r="DN6" s="757"/>
      <c r="DO6" s="757"/>
      <c r="DP6" s="757"/>
      <c r="DQ6" s="757"/>
      <c r="DR6" s="757"/>
      <c r="DS6" s="757"/>
      <c r="DT6" s="757"/>
      <c r="DU6" s="757"/>
      <c r="DV6" s="757"/>
      <c r="DW6" s="757"/>
    </row>
    <row r="7" spans="1:143" s="758" customFormat="1">
      <c r="A7" s="1046"/>
      <c r="B7" s="1046"/>
      <c r="C7" s="1046"/>
      <c r="D7" s="1046"/>
      <c r="E7" s="1046"/>
      <c r="F7" s="1046"/>
      <c r="G7" s="1046"/>
      <c r="H7" s="1046"/>
      <c r="I7" s="1046"/>
      <c r="J7" s="1046"/>
      <c r="K7" s="1046"/>
      <c r="L7" s="1046"/>
      <c r="M7" s="1046"/>
      <c r="N7" s="1046"/>
      <c r="O7" s="1046"/>
      <c r="P7" s="1046"/>
      <c r="Q7" s="1046"/>
      <c r="R7" s="1046"/>
      <c r="S7" s="1046"/>
      <c r="T7" s="1046"/>
      <c r="U7" s="1046"/>
      <c r="V7" s="1046"/>
      <c r="W7" s="1046"/>
      <c r="X7" s="1046"/>
      <c r="Y7" s="1046"/>
      <c r="Z7" s="1046"/>
      <c r="AA7" s="1046"/>
      <c r="AB7" s="1046"/>
      <c r="AC7" s="1046"/>
      <c r="AD7" s="1046"/>
      <c r="AE7" s="1046"/>
      <c r="AF7" s="1046"/>
      <c r="AG7" s="1046"/>
      <c r="AH7" s="1046"/>
      <c r="AI7" s="1046"/>
      <c r="AJ7" s="1046"/>
      <c r="AK7" s="1046"/>
      <c r="AL7" s="1046"/>
      <c r="AM7" s="1046"/>
      <c r="AN7" s="1046"/>
      <c r="AO7" s="1046"/>
      <c r="AP7" s="1046"/>
      <c r="AQ7" s="1046"/>
      <c r="AR7" s="1046"/>
      <c r="AS7" s="1046"/>
      <c r="AT7" s="1046"/>
      <c r="AU7" s="1046"/>
      <c r="AV7" s="1046"/>
      <c r="AW7" s="1046"/>
      <c r="AX7" s="1046"/>
      <c r="AY7" s="1046"/>
      <c r="AZ7" s="1046"/>
      <c r="BA7" s="1046"/>
      <c r="BB7" s="1046"/>
      <c r="BC7" s="1046"/>
      <c r="BD7" s="1046"/>
      <c r="BE7" s="1046"/>
      <c r="BF7" s="1046"/>
      <c r="BG7" s="1046"/>
      <c r="BH7" s="1046"/>
      <c r="BI7" s="1046"/>
      <c r="BJ7" s="1046"/>
      <c r="BK7" s="1046"/>
      <c r="BL7" s="1046"/>
      <c r="BM7" s="1046"/>
      <c r="BN7" s="1046"/>
      <c r="BO7" s="1046"/>
      <c r="BP7" s="1046"/>
      <c r="BQ7" s="1046"/>
      <c r="BR7" s="1046"/>
      <c r="BS7" s="1046"/>
      <c r="BT7" s="1046"/>
      <c r="BU7" s="1046"/>
      <c r="BV7" s="1046"/>
      <c r="BW7" s="1046"/>
      <c r="BX7" s="1046"/>
      <c r="BY7" s="1046"/>
      <c r="BZ7" s="1046"/>
      <c r="CA7" s="1046"/>
      <c r="CB7" s="1046"/>
      <c r="CC7" s="1046"/>
      <c r="CD7" s="1046"/>
      <c r="CE7" s="1046"/>
      <c r="CF7" s="1046"/>
      <c r="CG7" s="1046"/>
      <c r="CH7" s="1046"/>
      <c r="CI7" s="1046"/>
      <c r="CJ7" s="1046"/>
      <c r="CK7" s="1046"/>
      <c r="CL7" s="1046"/>
      <c r="CM7" s="1046"/>
      <c r="CN7" s="1046"/>
      <c r="CO7" s="1046"/>
      <c r="CP7" s="1046"/>
      <c r="CQ7" s="1046"/>
      <c r="CR7" s="1046"/>
      <c r="CS7" s="1046"/>
      <c r="CT7" s="1046"/>
      <c r="CU7" s="1046"/>
      <c r="CV7" s="1046"/>
      <c r="CW7" s="1046"/>
      <c r="CX7" s="1046"/>
      <c r="CY7" s="1046"/>
      <c r="CZ7" s="1046"/>
      <c r="DA7" s="1046"/>
      <c r="DB7" s="1046"/>
      <c r="DC7" s="1046"/>
      <c r="DD7" s="1088"/>
      <c r="DE7" s="1088"/>
      <c r="DF7" s="757"/>
      <c r="DG7" s="757"/>
      <c r="DH7" s="757"/>
      <c r="DI7" s="757"/>
      <c r="DJ7" s="757"/>
      <c r="DK7" s="757"/>
      <c r="DL7" s="757"/>
      <c r="DM7" s="757"/>
      <c r="DN7" s="757"/>
      <c r="DO7" s="757"/>
      <c r="DP7" s="757"/>
      <c r="DQ7" s="757"/>
      <c r="DR7" s="757"/>
      <c r="DS7" s="757"/>
      <c r="DT7" s="757"/>
      <c r="DU7" s="757"/>
      <c r="DV7" s="757"/>
      <c r="DW7" s="757"/>
    </row>
    <row r="8" spans="1:143" s="758" customFormat="1">
      <c r="A8" s="1046"/>
      <c r="B8" s="1046"/>
      <c r="C8" s="1046"/>
      <c r="D8" s="1046"/>
      <c r="E8" s="1046"/>
      <c r="F8" s="1046"/>
      <c r="G8" s="1046"/>
      <c r="H8" s="1046"/>
      <c r="I8" s="1046"/>
      <c r="J8" s="1046"/>
      <c r="K8" s="1046"/>
      <c r="L8" s="1046"/>
      <c r="M8" s="1046"/>
      <c r="N8" s="1046"/>
      <c r="O8" s="1046"/>
      <c r="P8" s="1046"/>
      <c r="Q8" s="1046"/>
      <c r="R8" s="1046"/>
      <c r="S8" s="1046"/>
      <c r="T8" s="1046"/>
      <c r="U8" s="1046"/>
      <c r="V8" s="1046"/>
      <c r="W8" s="1046"/>
      <c r="X8" s="1046"/>
      <c r="Y8" s="1046"/>
      <c r="Z8" s="1046"/>
      <c r="AA8" s="1046"/>
      <c r="AB8" s="1046"/>
      <c r="AC8" s="1046"/>
      <c r="AD8" s="1046"/>
      <c r="AE8" s="1046"/>
      <c r="AF8" s="1046"/>
      <c r="AG8" s="1046"/>
      <c r="AH8" s="1046"/>
      <c r="AI8" s="1046"/>
      <c r="AJ8" s="1046"/>
      <c r="AK8" s="1046"/>
      <c r="AL8" s="1046"/>
      <c r="AM8" s="1046"/>
      <c r="AN8" s="1046"/>
      <c r="AO8" s="1046"/>
      <c r="AP8" s="1046"/>
      <c r="AQ8" s="1046"/>
      <c r="AR8" s="1046"/>
      <c r="AS8" s="1046"/>
      <c r="AT8" s="1046"/>
      <c r="AU8" s="1046"/>
      <c r="AV8" s="1046"/>
      <c r="AW8" s="1046"/>
      <c r="AX8" s="1046"/>
      <c r="AY8" s="1046"/>
      <c r="AZ8" s="1046"/>
      <c r="BA8" s="1046"/>
      <c r="BB8" s="1046"/>
      <c r="BC8" s="1046"/>
      <c r="BD8" s="1046"/>
      <c r="BE8" s="1046"/>
      <c r="BF8" s="1046"/>
      <c r="BG8" s="1046"/>
      <c r="BH8" s="1046"/>
      <c r="BI8" s="1046"/>
      <c r="BJ8" s="1046"/>
      <c r="BK8" s="1046"/>
      <c r="BL8" s="1046"/>
      <c r="BM8" s="1046"/>
      <c r="BN8" s="1046"/>
      <c r="BO8" s="1046"/>
      <c r="BP8" s="1046"/>
      <c r="BQ8" s="1046"/>
      <c r="BR8" s="1046"/>
      <c r="BS8" s="1046"/>
      <c r="BT8" s="1046"/>
      <c r="BU8" s="1046"/>
      <c r="BV8" s="1046"/>
      <c r="BW8" s="1046"/>
      <c r="BX8" s="1046"/>
      <c r="BY8" s="1046"/>
      <c r="BZ8" s="1046"/>
      <c r="CA8" s="1046"/>
      <c r="CB8" s="1046"/>
      <c r="CC8" s="1046"/>
      <c r="CD8" s="1046"/>
      <c r="CE8" s="1046"/>
      <c r="CF8" s="1046"/>
      <c r="CG8" s="1046"/>
      <c r="CH8" s="1046"/>
      <c r="CI8" s="1046"/>
      <c r="CJ8" s="1046"/>
      <c r="CK8" s="1046"/>
      <c r="CL8" s="1046"/>
      <c r="CM8" s="1046"/>
      <c r="CN8" s="1046"/>
      <c r="CO8" s="1046"/>
      <c r="CP8" s="1046"/>
      <c r="CQ8" s="1046"/>
      <c r="CR8" s="1046"/>
      <c r="CS8" s="1046"/>
      <c r="CT8" s="1046"/>
      <c r="CU8" s="1046"/>
      <c r="CV8" s="1046"/>
      <c r="CW8" s="1046"/>
      <c r="CX8" s="1046"/>
      <c r="CY8" s="1046"/>
      <c r="CZ8" s="1046"/>
      <c r="DA8" s="1046"/>
      <c r="DB8" s="1046"/>
      <c r="DC8" s="1046"/>
      <c r="DD8" s="1088"/>
      <c r="DE8" s="1088"/>
      <c r="DF8" s="757"/>
      <c r="DG8" s="757"/>
      <c r="DH8" s="757"/>
      <c r="DI8" s="757"/>
      <c r="DJ8" s="757"/>
      <c r="DK8" s="757"/>
      <c r="DL8" s="757"/>
      <c r="DM8" s="757"/>
      <c r="DN8" s="757"/>
      <c r="DO8" s="757"/>
      <c r="DP8" s="757"/>
      <c r="DQ8" s="757"/>
      <c r="DR8" s="757"/>
      <c r="DS8" s="757"/>
      <c r="DT8" s="757"/>
      <c r="DU8" s="757"/>
      <c r="DV8" s="757"/>
      <c r="DW8" s="757"/>
    </row>
    <row r="9" spans="1:143" s="758" customFormat="1">
      <c r="A9" s="1046"/>
      <c r="B9" s="1046"/>
      <c r="C9" s="1046"/>
      <c r="D9" s="1046"/>
      <c r="E9" s="1046"/>
      <c r="F9" s="1046"/>
      <c r="G9" s="1046"/>
      <c r="H9" s="1046"/>
      <c r="I9" s="1046"/>
      <c r="J9" s="1046"/>
      <c r="K9" s="1046"/>
      <c r="L9" s="1046"/>
      <c r="M9" s="1046"/>
      <c r="N9" s="1046"/>
      <c r="O9" s="1046"/>
      <c r="P9" s="1046"/>
      <c r="Q9" s="1046"/>
      <c r="R9" s="1046"/>
      <c r="S9" s="1046"/>
      <c r="T9" s="1046"/>
      <c r="U9" s="1046"/>
      <c r="V9" s="1046"/>
      <c r="W9" s="1046"/>
      <c r="X9" s="1046"/>
      <c r="Y9" s="1046"/>
      <c r="Z9" s="1046"/>
      <c r="AA9" s="1046"/>
      <c r="AB9" s="1046"/>
      <c r="AC9" s="1046"/>
      <c r="AD9" s="1046"/>
      <c r="AE9" s="1046"/>
      <c r="AF9" s="1046"/>
      <c r="AG9" s="1046"/>
      <c r="AH9" s="1046"/>
      <c r="AI9" s="1046"/>
      <c r="AJ9" s="1046"/>
      <c r="AK9" s="1046"/>
      <c r="AL9" s="1046"/>
      <c r="AM9" s="1046"/>
      <c r="AN9" s="1046"/>
      <c r="AO9" s="1046"/>
      <c r="AP9" s="1046"/>
      <c r="AQ9" s="1046"/>
      <c r="AR9" s="1046"/>
      <c r="AS9" s="1046"/>
      <c r="AT9" s="1046"/>
      <c r="AU9" s="1046"/>
      <c r="AV9" s="1046"/>
      <c r="AW9" s="1046"/>
      <c r="AX9" s="1046"/>
      <c r="AY9" s="1046"/>
      <c r="AZ9" s="1046"/>
      <c r="BA9" s="1046"/>
      <c r="BB9" s="1046"/>
      <c r="BC9" s="1046"/>
      <c r="BD9" s="1046"/>
      <c r="BE9" s="1046"/>
      <c r="BF9" s="1046"/>
      <c r="BG9" s="1046"/>
      <c r="BH9" s="1046"/>
      <c r="BI9" s="1046"/>
      <c r="BJ9" s="1046"/>
      <c r="BK9" s="1046"/>
      <c r="BL9" s="1046"/>
      <c r="BM9" s="1046"/>
      <c r="BN9" s="1046"/>
      <c r="BO9" s="1046"/>
      <c r="BP9" s="1046"/>
      <c r="BQ9" s="1046"/>
      <c r="BR9" s="1046"/>
      <c r="BS9" s="1046"/>
      <c r="BT9" s="1046"/>
      <c r="BU9" s="1046"/>
      <c r="BV9" s="1046"/>
      <c r="BW9" s="1046"/>
      <c r="BX9" s="1046"/>
      <c r="BY9" s="1046"/>
      <c r="BZ9" s="1046"/>
      <c r="CA9" s="1046"/>
      <c r="CB9" s="1046"/>
      <c r="CC9" s="1046"/>
      <c r="CD9" s="1046"/>
      <c r="CE9" s="1046"/>
      <c r="CF9" s="1046"/>
      <c r="CG9" s="1046"/>
      <c r="CH9" s="1046"/>
      <c r="CI9" s="1046"/>
      <c r="CJ9" s="1046"/>
      <c r="CK9" s="1046"/>
      <c r="CL9" s="1046"/>
      <c r="CM9" s="1046"/>
      <c r="CN9" s="1046"/>
      <c r="CO9" s="1046"/>
      <c r="CP9" s="1046"/>
      <c r="CQ9" s="1046"/>
      <c r="CR9" s="1046"/>
      <c r="CS9" s="1046"/>
      <c r="CT9" s="1046"/>
      <c r="CU9" s="1046"/>
      <c r="CV9" s="1046"/>
      <c r="CW9" s="1046"/>
      <c r="CX9" s="1046"/>
      <c r="CY9" s="1046"/>
      <c r="CZ9" s="1046"/>
      <c r="DA9" s="1046"/>
      <c r="DB9" s="1046"/>
      <c r="DC9" s="1046"/>
      <c r="DD9" s="1088"/>
      <c r="DE9" s="1088"/>
      <c r="DF9" s="757"/>
      <c r="DG9" s="757"/>
      <c r="DH9" s="757"/>
      <c r="DI9" s="757"/>
      <c r="DJ9" s="757"/>
      <c r="DK9" s="757"/>
      <c r="DL9" s="757"/>
      <c r="DM9" s="757"/>
      <c r="DN9" s="757"/>
      <c r="DO9" s="757"/>
      <c r="DP9" s="757"/>
      <c r="DQ9" s="757"/>
      <c r="DR9" s="757"/>
      <c r="DS9" s="757"/>
      <c r="DT9" s="757"/>
      <c r="DU9" s="757"/>
      <c r="DV9" s="757"/>
      <c r="DW9" s="757"/>
    </row>
    <row r="10" spans="1:143" s="758" customFormat="1">
      <c r="A10" s="1046"/>
      <c r="B10" s="1046"/>
      <c r="C10" s="1046"/>
      <c r="D10" s="1046"/>
      <c r="E10" s="1046"/>
      <c r="F10" s="1046"/>
      <c r="G10" s="1046"/>
      <c r="H10" s="1046"/>
      <c r="I10" s="1046"/>
      <c r="J10" s="1046"/>
      <c r="K10" s="1046"/>
      <c r="L10" s="1046"/>
      <c r="M10" s="1046"/>
      <c r="N10" s="1046"/>
      <c r="O10" s="1046"/>
      <c r="P10" s="1046"/>
      <c r="Q10" s="1046"/>
      <c r="R10" s="1046"/>
      <c r="S10" s="1046"/>
      <c r="T10" s="1046"/>
      <c r="U10" s="1046"/>
      <c r="V10" s="1046"/>
      <c r="W10" s="1046"/>
      <c r="X10" s="1046"/>
      <c r="Y10" s="1046"/>
      <c r="Z10" s="1046"/>
      <c r="AA10" s="1046"/>
      <c r="AB10" s="1046"/>
      <c r="AC10" s="1046"/>
      <c r="AD10" s="1046"/>
      <c r="AE10" s="1046"/>
      <c r="AF10" s="1046"/>
      <c r="AG10" s="1046"/>
      <c r="AH10" s="1046"/>
      <c r="AI10" s="1046"/>
      <c r="AJ10" s="1046"/>
      <c r="AK10" s="1046"/>
      <c r="AL10" s="1046"/>
      <c r="AM10" s="1046"/>
      <c r="AN10" s="1046"/>
      <c r="AO10" s="1046"/>
      <c r="AP10" s="1046"/>
      <c r="AQ10" s="1046"/>
      <c r="AR10" s="1046"/>
      <c r="AS10" s="1046"/>
      <c r="AT10" s="1046"/>
      <c r="AU10" s="1046"/>
      <c r="AV10" s="1046"/>
      <c r="AW10" s="1046"/>
      <c r="AX10" s="1046"/>
      <c r="AY10" s="1046"/>
      <c r="AZ10" s="1046"/>
      <c r="BA10" s="1046"/>
      <c r="BB10" s="1046"/>
      <c r="BC10" s="1046"/>
      <c r="BD10" s="1046"/>
      <c r="BE10" s="1046"/>
      <c r="BF10" s="1046"/>
      <c r="BG10" s="1046"/>
      <c r="BH10" s="1046"/>
      <c r="BI10" s="1046"/>
      <c r="BJ10" s="1046"/>
      <c r="BK10" s="1046"/>
      <c r="BL10" s="1046"/>
      <c r="BM10" s="1046"/>
      <c r="BN10" s="1046"/>
      <c r="BO10" s="1046"/>
      <c r="BP10" s="1046"/>
      <c r="BQ10" s="1046"/>
      <c r="BR10" s="1046"/>
      <c r="BS10" s="1046"/>
      <c r="BT10" s="1046"/>
      <c r="BU10" s="1046"/>
      <c r="BV10" s="1046"/>
      <c r="BW10" s="1046"/>
      <c r="BX10" s="1046"/>
      <c r="BY10" s="1046"/>
      <c r="BZ10" s="1046"/>
      <c r="CA10" s="1046"/>
      <c r="CB10" s="1046"/>
      <c r="CC10" s="1046"/>
      <c r="CD10" s="1046"/>
      <c r="CE10" s="1046"/>
      <c r="CF10" s="1046"/>
      <c r="CG10" s="1046"/>
      <c r="CH10" s="1046"/>
      <c r="CI10" s="1046"/>
      <c r="CJ10" s="1046"/>
      <c r="CK10" s="1046"/>
      <c r="CL10" s="1046"/>
      <c r="CM10" s="1046"/>
      <c r="CN10" s="1046"/>
      <c r="CO10" s="1046"/>
      <c r="CP10" s="1046"/>
      <c r="CQ10" s="1046"/>
      <c r="CR10" s="1046"/>
      <c r="CS10" s="1046"/>
      <c r="CT10" s="1046"/>
      <c r="CU10" s="1046"/>
      <c r="CV10" s="1046"/>
      <c r="CW10" s="1046"/>
      <c r="CX10" s="1046"/>
      <c r="CY10" s="1046"/>
      <c r="CZ10" s="1046"/>
      <c r="DA10" s="1046"/>
      <c r="DB10" s="1046"/>
      <c r="DC10" s="1046"/>
      <c r="DD10" s="1088"/>
      <c r="DE10" s="1088"/>
      <c r="DF10" s="757"/>
      <c r="DG10" s="757"/>
      <c r="DH10" s="757"/>
      <c r="DI10" s="757"/>
      <c r="DJ10" s="757"/>
      <c r="DK10" s="757"/>
      <c r="DL10" s="757"/>
      <c r="DM10" s="757"/>
      <c r="DN10" s="757"/>
      <c r="DO10" s="757"/>
      <c r="DP10" s="757"/>
      <c r="DQ10" s="757"/>
      <c r="DR10" s="757"/>
      <c r="DS10" s="757"/>
      <c r="DT10" s="757"/>
      <c r="DU10" s="757"/>
      <c r="DV10" s="757"/>
      <c r="DW10" s="757"/>
      <c r="EM10" s="758" t="s">
        <v>27</v>
      </c>
    </row>
    <row r="11" spans="1:143" s="758" customFormat="1">
      <c r="A11" s="1046"/>
      <c r="B11" s="1046"/>
      <c r="C11" s="1046"/>
      <c r="D11" s="1046"/>
      <c r="E11" s="1046"/>
      <c r="F11" s="1046"/>
      <c r="G11" s="1046"/>
      <c r="H11" s="1046"/>
      <c r="I11" s="1046"/>
      <c r="J11" s="1046"/>
      <c r="K11" s="1046"/>
      <c r="L11" s="1046"/>
      <c r="M11" s="1046"/>
      <c r="N11" s="1046"/>
      <c r="O11" s="1046"/>
      <c r="P11" s="1046"/>
      <c r="Q11" s="1046"/>
      <c r="R11" s="1046"/>
      <c r="S11" s="1046"/>
      <c r="T11" s="1046"/>
      <c r="U11" s="1046"/>
      <c r="V11" s="1046"/>
      <c r="W11" s="1046"/>
      <c r="X11" s="1046"/>
      <c r="Y11" s="1046"/>
      <c r="Z11" s="1046"/>
      <c r="AA11" s="1046"/>
      <c r="AB11" s="1046"/>
      <c r="AC11" s="1046"/>
      <c r="AD11" s="1046"/>
      <c r="AE11" s="1046"/>
      <c r="AF11" s="1046"/>
      <c r="AG11" s="1046"/>
      <c r="AH11" s="1046"/>
      <c r="AI11" s="1046"/>
      <c r="AJ11" s="1046"/>
      <c r="AK11" s="1046"/>
      <c r="AL11" s="1046"/>
      <c r="AM11" s="1046"/>
      <c r="AN11" s="1046"/>
      <c r="AO11" s="1046"/>
      <c r="AP11" s="1046"/>
      <c r="AQ11" s="1046"/>
      <c r="AR11" s="1046"/>
      <c r="AS11" s="1046"/>
      <c r="AT11" s="1046"/>
      <c r="AU11" s="1046"/>
      <c r="AV11" s="1046"/>
      <c r="AW11" s="1046"/>
      <c r="AX11" s="1046"/>
      <c r="AY11" s="1046"/>
      <c r="AZ11" s="1046"/>
      <c r="BA11" s="1046"/>
      <c r="BB11" s="1046"/>
      <c r="BC11" s="1046"/>
      <c r="BD11" s="1046"/>
      <c r="BE11" s="1046"/>
      <c r="BF11" s="1046"/>
      <c r="BG11" s="1046"/>
      <c r="BH11" s="1046"/>
      <c r="BI11" s="1046"/>
      <c r="BJ11" s="1046"/>
      <c r="BK11" s="1046"/>
      <c r="BL11" s="1046"/>
      <c r="BM11" s="1046"/>
      <c r="BN11" s="1046"/>
      <c r="BO11" s="1046"/>
      <c r="BP11" s="1046"/>
      <c r="BQ11" s="1046"/>
      <c r="BR11" s="1046"/>
      <c r="BS11" s="1046"/>
      <c r="BT11" s="1046"/>
      <c r="BU11" s="1046"/>
      <c r="BV11" s="1046"/>
      <c r="BW11" s="1046"/>
      <c r="BX11" s="1046"/>
      <c r="BY11" s="1046"/>
      <c r="BZ11" s="1046"/>
      <c r="CA11" s="1046"/>
      <c r="CB11" s="1046"/>
      <c r="CC11" s="1046"/>
      <c r="CD11" s="1046"/>
      <c r="CE11" s="1046"/>
      <c r="CF11" s="1046"/>
      <c r="CG11" s="1046"/>
      <c r="CH11" s="1046"/>
      <c r="CI11" s="1046"/>
      <c r="CJ11" s="1046"/>
      <c r="CK11" s="1046"/>
      <c r="CL11" s="1046"/>
      <c r="CM11" s="1046"/>
      <c r="CN11" s="1046"/>
      <c r="CO11" s="1046"/>
      <c r="CP11" s="1046"/>
      <c r="CQ11" s="1046"/>
      <c r="CR11" s="1046"/>
      <c r="CS11" s="1046"/>
      <c r="CT11" s="1046"/>
      <c r="CU11" s="1046"/>
      <c r="CV11" s="1046"/>
      <c r="CW11" s="1046"/>
      <c r="CX11" s="1046"/>
      <c r="CY11" s="1046"/>
      <c r="CZ11" s="1046"/>
      <c r="DA11" s="1046"/>
      <c r="DB11" s="1046"/>
      <c r="DC11" s="1046"/>
      <c r="DD11" s="1088"/>
      <c r="DE11" s="1088"/>
      <c r="DF11" s="757"/>
      <c r="DG11" s="757"/>
      <c r="DH11" s="757"/>
      <c r="DI11" s="757"/>
      <c r="DJ11" s="757"/>
      <c r="DK11" s="757"/>
      <c r="DL11" s="757"/>
      <c r="DM11" s="757"/>
      <c r="DN11" s="757"/>
      <c r="DO11" s="757"/>
      <c r="DP11" s="757"/>
      <c r="DQ11" s="757"/>
      <c r="DR11" s="757"/>
      <c r="DS11" s="757"/>
      <c r="DT11" s="757"/>
      <c r="DU11" s="757"/>
      <c r="DV11" s="757"/>
      <c r="DW11" s="757"/>
    </row>
    <row r="12" spans="1:143" s="758" customFormat="1">
      <c r="A12" s="1046"/>
      <c r="B12" s="1046"/>
      <c r="C12" s="1046"/>
      <c r="D12" s="1046"/>
      <c r="E12" s="1046"/>
      <c r="F12" s="1046"/>
      <c r="G12" s="1046"/>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6"/>
      <c r="AK12" s="1046"/>
      <c r="AL12" s="1046"/>
      <c r="AM12" s="1046"/>
      <c r="AN12" s="1046"/>
      <c r="AO12" s="1046"/>
      <c r="AP12" s="1046"/>
      <c r="AQ12" s="1046"/>
      <c r="AR12" s="1046"/>
      <c r="AS12" s="1046"/>
      <c r="AT12" s="1046"/>
      <c r="AU12" s="1046"/>
      <c r="AV12" s="1046"/>
      <c r="AW12" s="1046"/>
      <c r="AX12" s="1046"/>
      <c r="AY12" s="1046"/>
      <c r="AZ12" s="1046"/>
      <c r="BA12" s="1046"/>
      <c r="BB12" s="1046"/>
      <c r="BC12" s="1046"/>
      <c r="BD12" s="1046"/>
      <c r="BE12" s="1046"/>
      <c r="BF12" s="1046"/>
      <c r="BG12" s="1046"/>
      <c r="BH12" s="1046"/>
      <c r="BI12" s="1046"/>
      <c r="BJ12" s="1046"/>
      <c r="BK12" s="1046"/>
      <c r="BL12" s="1046"/>
      <c r="BM12" s="1046"/>
      <c r="BN12" s="1046"/>
      <c r="BO12" s="1046"/>
      <c r="BP12" s="1046"/>
      <c r="BQ12" s="1046"/>
      <c r="BR12" s="1046"/>
      <c r="BS12" s="1046"/>
      <c r="BT12" s="1046"/>
      <c r="BU12" s="1046"/>
      <c r="BV12" s="1046"/>
      <c r="BW12" s="1046"/>
      <c r="BX12" s="1046"/>
      <c r="BY12" s="1046"/>
      <c r="BZ12" s="1046"/>
      <c r="CA12" s="1046"/>
      <c r="CB12" s="1046"/>
      <c r="CC12" s="1046"/>
      <c r="CD12" s="1046"/>
      <c r="CE12" s="1046"/>
      <c r="CF12" s="1046"/>
      <c r="CG12" s="1046"/>
      <c r="CH12" s="1046"/>
      <c r="CI12" s="1046"/>
      <c r="CJ12" s="1046"/>
      <c r="CK12" s="1046"/>
      <c r="CL12" s="1046"/>
      <c r="CM12" s="1046"/>
      <c r="CN12" s="1046"/>
      <c r="CO12" s="1046"/>
      <c r="CP12" s="1046"/>
      <c r="CQ12" s="1046"/>
      <c r="CR12" s="1046"/>
      <c r="CS12" s="1046"/>
      <c r="CT12" s="1046"/>
      <c r="CU12" s="1046"/>
      <c r="CV12" s="1046"/>
      <c r="CW12" s="1046"/>
      <c r="CX12" s="1046"/>
      <c r="CY12" s="1046"/>
      <c r="CZ12" s="1046"/>
      <c r="DA12" s="1046"/>
      <c r="DB12" s="1046"/>
      <c r="DC12" s="1046"/>
      <c r="DD12" s="1088"/>
      <c r="DE12" s="1088"/>
      <c r="DF12" s="757"/>
      <c r="DG12" s="757"/>
      <c r="DH12" s="757"/>
      <c r="DI12" s="757"/>
      <c r="DJ12" s="757"/>
      <c r="DK12" s="757"/>
      <c r="DL12" s="757"/>
      <c r="DM12" s="757"/>
      <c r="DN12" s="757"/>
      <c r="DO12" s="757"/>
      <c r="DP12" s="757"/>
      <c r="DQ12" s="757"/>
      <c r="DR12" s="757"/>
      <c r="DS12" s="757"/>
      <c r="DT12" s="757"/>
      <c r="DU12" s="757"/>
      <c r="DV12" s="757"/>
      <c r="DW12" s="757"/>
      <c r="EM12" s="758" t="s">
        <v>27</v>
      </c>
    </row>
    <row r="13" spans="1:143" s="758" customFormat="1">
      <c r="A13" s="1046"/>
      <c r="B13" s="1046"/>
      <c r="C13" s="1046"/>
      <c r="D13" s="1046"/>
      <c r="E13" s="1046"/>
      <c r="F13" s="1046"/>
      <c r="G13" s="1046"/>
      <c r="H13" s="1046"/>
      <c r="I13" s="1046"/>
      <c r="J13" s="1046"/>
      <c r="K13" s="1046"/>
      <c r="L13" s="1046"/>
      <c r="M13" s="1046"/>
      <c r="N13" s="1046"/>
      <c r="O13" s="1046"/>
      <c r="P13" s="1046"/>
      <c r="Q13" s="1046"/>
      <c r="R13" s="1046"/>
      <c r="S13" s="1046"/>
      <c r="T13" s="1046"/>
      <c r="U13" s="1046"/>
      <c r="V13" s="1046"/>
      <c r="W13" s="1046"/>
      <c r="X13" s="1046"/>
      <c r="Y13" s="1046"/>
      <c r="Z13" s="1046"/>
      <c r="AA13" s="1046"/>
      <c r="AB13" s="1046"/>
      <c r="AC13" s="1046"/>
      <c r="AD13" s="1046"/>
      <c r="AE13" s="1046"/>
      <c r="AF13" s="1046"/>
      <c r="AG13" s="1046"/>
      <c r="AH13" s="1046"/>
      <c r="AI13" s="1046"/>
      <c r="AJ13" s="1046"/>
      <c r="AK13" s="1046"/>
      <c r="AL13" s="1046"/>
      <c r="AM13" s="1046"/>
      <c r="AN13" s="1046"/>
      <c r="AO13" s="1046"/>
      <c r="AP13" s="1046"/>
      <c r="AQ13" s="1046"/>
      <c r="AR13" s="1046"/>
      <c r="AS13" s="1046"/>
      <c r="AT13" s="1046"/>
      <c r="AU13" s="1046"/>
      <c r="AV13" s="1046"/>
      <c r="AW13" s="1046"/>
      <c r="AX13" s="1046"/>
      <c r="AY13" s="1046"/>
      <c r="AZ13" s="1046"/>
      <c r="BA13" s="1046"/>
      <c r="BB13" s="1046"/>
      <c r="BC13" s="1046"/>
      <c r="BD13" s="1046"/>
      <c r="BE13" s="1046"/>
      <c r="BF13" s="1046"/>
      <c r="BG13" s="1046"/>
      <c r="BH13" s="1046"/>
      <c r="BI13" s="1046"/>
      <c r="BJ13" s="1046"/>
      <c r="BK13" s="1046"/>
      <c r="BL13" s="1046"/>
      <c r="BM13" s="1046"/>
      <c r="BN13" s="1046"/>
      <c r="BO13" s="1046"/>
      <c r="BP13" s="1046"/>
      <c r="BQ13" s="1046"/>
      <c r="BR13" s="1046"/>
      <c r="BS13" s="1046"/>
      <c r="BT13" s="1046"/>
      <c r="BU13" s="1046"/>
      <c r="BV13" s="1046"/>
      <c r="BW13" s="1046"/>
      <c r="BX13" s="1046"/>
      <c r="BY13" s="1046"/>
      <c r="BZ13" s="1046"/>
      <c r="CA13" s="1046"/>
      <c r="CB13" s="1046"/>
      <c r="CC13" s="1046"/>
      <c r="CD13" s="1046"/>
      <c r="CE13" s="1046"/>
      <c r="CF13" s="1046"/>
      <c r="CG13" s="1046"/>
      <c r="CH13" s="1046"/>
      <c r="CI13" s="1046"/>
      <c r="CJ13" s="1046"/>
      <c r="CK13" s="1046"/>
      <c r="CL13" s="1046"/>
      <c r="CM13" s="1046"/>
      <c r="CN13" s="1046"/>
      <c r="CO13" s="1046"/>
      <c r="CP13" s="1046"/>
      <c r="CQ13" s="1046"/>
      <c r="CR13" s="1046"/>
      <c r="CS13" s="1046"/>
      <c r="CT13" s="1046"/>
      <c r="CU13" s="1046"/>
      <c r="CV13" s="1046"/>
      <c r="CW13" s="1046"/>
      <c r="CX13" s="1046"/>
      <c r="CY13" s="1046"/>
      <c r="CZ13" s="1046"/>
      <c r="DA13" s="1046"/>
      <c r="DB13" s="1046"/>
      <c r="DC13" s="1046"/>
      <c r="DD13" s="1088"/>
      <c r="DE13" s="1088"/>
      <c r="DF13" s="757"/>
      <c r="DG13" s="757"/>
      <c r="DH13" s="757"/>
      <c r="DI13" s="757"/>
      <c r="DJ13" s="757"/>
      <c r="DK13" s="757"/>
      <c r="DL13" s="757"/>
      <c r="DM13" s="757"/>
      <c r="DN13" s="757"/>
      <c r="DO13" s="757"/>
      <c r="DP13" s="757"/>
      <c r="DQ13" s="757"/>
      <c r="DR13" s="757"/>
      <c r="DS13" s="757"/>
      <c r="DT13" s="757"/>
      <c r="DU13" s="757"/>
      <c r="DV13" s="757"/>
      <c r="DW13" s="757"/>
    </row>
    <row r="14" spans="1:143" s="758" customFormat="1">
      <c r="A14" s="1046"/>
      <c r="B14" s="1046"/>
      <c r="C14" s="1046"/>
      <c r="D14" s="1046"/>
      <c r="E14" s="1046"/>
      <c r="F14" s="1046"/>
      <c r="G14" s="1046"/>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6"/>
      <c r="AK14" s="1046"/>
      <c r="AL14" s="1046"/>
      <c r="AM14" s="1046"/>
      <c r="AN14" s="1046"/>
      <c r="AO14" s="1046"/>
      <c r="AP14" s="1046"/>
      <c r="AQ14" s="1046"/>
      <c r="AR14" s="1046"/>
      <c r="AS14" s="1046"/>
      <c r="AT14" s="1046"/>
      <c r="AU14" s="1046"/>
      <c r="AV14" s="1046"/>
      <c r="AW14" s="1046"/>
      <c r="AX14" s="1046"/>
      <c r="AY14" s="1046"/>
      <c r="AZ14" s="1046"/>
      <c r="BA14" s="1046"/>
      <c r="BB14" s="1046"/>
      <c r="BC14" s="1046"/>
      <c r="BD14" s="1046"/>
      <c r="BE14" s="1046"/>
      <c r="BF14" s="1046"/>
      <c r="BG14" s="1046"/>
      <c r="BH14" s="1046"/>
      <c r="BI14" s="1046"/>
      <c r="BJ14" s="1046"/>
      <c r="BK14" s="1046"/>
      <c r="BL14" s="1046"/>
      <c r="BM14" s="1046"/>
      <c r="BN14" s="1046"/>
      <c r="BO14" s="1046"/>
      <c r="BP14" s="1046"/>
      <c r="BQ14" s="1046"/>
      <c r="BR14" s="1046"/>
      <c r="BS14" s="1046"/>
      <c r="BT14" s="1046"/>
      <c r="BU14" s="1046"/>
      <c r="BV14" s="1046"/>
      <c r="BW14" s="1046"/>
      <c r="BX14" s="1046"/>
      <c r="BY14" s="1046"/>
      <c r="BZ14" s="1046"/>
      <c r="CA14" s="1046"/>
      <c r="CB14" s="1046"/>
      <c r="CC14" s="1046"/>
      <c r="CD14" s="1046"/>
      <c r="CE14" s="1046"/>
      <c r="CF14" s="1046"/>
      <c r="CG14" s="1046"/>
      <c r="CH14" s="1046"/>
      <c r="CI14" s="1046"/>
      <c r="CJ14" s="1046"/>
      <c r="CK14" s="1046"/>
      <c r="CL14" s="1046"/>
      <c r="CM14" s="1046"/>
      <c r="CN14" s="1046"/>
      <c r="CO14" s="1046"/>
      <c r="CP14" s="1046"/>
      <c r="CQ14" s="1046"/>
      <c r="CR14" s="1046"/>
      <c r="CS14" s="1046"/>
      <c r="CT14" s="1046"/>
      <c r="CU14" s="1046"/>
      <c r="CV14" s="1046"/>
      <c r="CW14" s="1046"/>
      <c r="CX14" s="1046"/>
      <c r="CY14" s="1046"/>
      <c r="CZ14" s="1046"/>
      <c r="DA14" s="1046"/>
      <c r="DB14" s="1046"/>
      <c r="DC14" s="1046"/>
      <c r="DD14" s="1088"/>
      <c r="DE14" s="1088"/>
      <c r="DF14" s="757"/>
      <c r="DG14" s="757"/>
      <c r="DH14" s="757"/>
      <c r="DI14" s="757"/>
      <c r="DJ14" s="757"/>
      <c r="DK14" s="757"/>
      <c r="DL14" s="757"/>
      <c r="DM14" s="757"/>
      <c r="DN14" s="757"/>
      <c r="DO14" s="757"/>
      <c r="DP14" s="757"/>
      <c r="DQ14" s="757"/>
      <c r="DR14" s="757"/>
      <c r="DS14" s="757"/>
      <c r="DT14" s="757"/>
      <c r="DU14" s="757"/>
      <c r="DV14" s="757"/>
      <c r="DW14" s="757"/>
    </row>
    <row r="15" spans="1:143" s="758" customFormat="1">
      <c r="A15" s="365"/>
      <c r="B15" s="1046"/>
      <c r="C15" s="1046"/>
      <c r="D15" s="1046"/>
      <c r="E15" s="1046"/>
      <c r="F15" s="1046"/>
      <c r="G15" s="1046"/>
      <c r="H15" s="1046"/>
      <c r="I15" s="1046"/>
      <c r="J15" s="1046"/>
      <c r="K15" s="1046"/>
      <c r="L15" s="1046"/>
      <c r="M15" s="1046"/>
      <c r="N15" s="1046"/>
      <c r="O15" s="1046"/>
      <c r="P15" s="1046"/>
      <c r="Q15" s="1046"/>
      <c r="R15" s="1046"/>
      <c r="S15" s="1046"/>
      <c r="T15" s="1046"/>
      <c r="U15" s="1046"/>
      <c r="V15" s="1046"/>
      <c r="W15" s="1046"/>
      <c r="X15" s="1046"/>
      <c r="Y15" s="1046"/>
      <c r="Z15" s="1046"/>
      <c r="AA15" s="1046"/>
      <c r="AB15" s="1046"/>
      <c r="AC15" s="1046"/>
      <c r="AD15" s="1046"/>
      <c r="AE15" s="1046"/>
      <c r="AF15" s="1046"/>
      <c r="AG15" s="1046"/>
      <c r="AH15" s="1046"/>
      <c r="AI15" s="1046"/>
      <c r="AJ15" s="1046"/>
      <c r="AK15" s="1046"/>
      <c r="AL15" s="1046"/>
      <c r="AM15" s="1046"/>
      <c r="AN15" s="1046"/>
      <c r="AO15" s="1046"/>
      <c r="AP15" s="1046"/>
      <c r="AQ15" s="1046"/>
      <c r="AR15" s="1046"/>
      <c r="AS15" s="1046"/>
      <c r="AT15" s="1046"/>
      <c r="AU15" s="1046"/>
      <c r="AV15" s="1046"/>
      <c r="AW15" s="1046"/>
      <c r="AX15" s="1046"/>
      <c r="AY15" s="1046"/>
      <c r="AZ15" s="1046"/>
      <c r="BA15" s="1046"/>
      <c r="BB15" s="1046"/>
      <c r="BC15" s="1046"/>
      <c r="BD15" s="1046"/>
      <c r="BE15" s="1046"/>
      <c r="BF15" s="1046"/>
      <c r="BG15" s="1046"/>
      <c r="BH15" s="1046"/>
      <c r="BI15" s="1046"/>
      <c r="BJ15" s="1046"/>
      <c r="BK15" s="1046"/>
      <c r="BL15" s="1046"/>
      <c r="BM15" s="1046"/>
      <c r="BN15" s="1046"/>
      <c r="BO15" s="1046"/>
      <c r="BP15" s="1046"/>
      <c r="BQ15" s="1046"/>
      <c r="BR15" s="1046"/>
      <c r="BS15" s="1046"/>
      <c r="BT15" s="1046"/>
      <c r="BU15" s="1046"/>
      <c r="BV15" s="1046"/>
      <c r="BW15" s="1046"/>
      <c r="BX15" s="1046"/>
      <c r="BY15" s="1046"/>
      <c r="BZ15" s="1046"/>
      <c r="CA15" s="1046"/>
      <c r="CB15" s="1046"/>
      <c r="CC15" s="1046"/>
      <c r="CD15" s="1046"/>
      <c r="CE15" s="1046"/>
      <c r="CF15" s="1046"/>
      <c r="CG15" s="1046"/>
      <c r="CH15" s="1046"/>
      <c r="CI15" s="1046"/>
      <c r="CJ15" s="1046"/>
      <c r="CK15" s="1046"/>
      <c r="CL15" s="1046"/>
      <c r="CM15" s="1046"/>
      <c r="CN15" s="1046"/>
      <c r="CO15" s="1046"/>
      <c r="CP15" s="1046"/>
      <c r="CQ15" s="1046"/>
      <c r="CR15" s="1046"/>
      <c r="CS15" s="1046"/>
      <c r="CT15" s="1046"/>
      <c r="CU15" s="1046"/>
      <c r="CV15" s="1046"/>
      <c r="CW15" s="1046"/>
      <c r="CX15" s="1046"/>
      <c r="CY15" s="1046"/>
      <c r="CZ15" s="1046"/>
      <c r="DA15" s="1046"/>
      <c r="DB15" s="1046"/>
      <c r="DC15" s="1046"/>
      <c r="DD15" s="1088"/>
      <c r="DE15" s="1088"/>
      <c r="DF15" s="757"/>
      <c r="DG15" s="757"/>
      <c r="DH15" s="757"/>
      <c r="DI15" s="757"/>
      <c r="DJ15" s="757"/>
      <c r="DK15" s="757"/>
      <c r="DL15" s="757"/>
      <c r="DM15" s="757"/>
      <c r="DN15" s="757"/>
      <c r="DO15" s="757"/>
      <c r="DP15" s="757"/>
      <c r="DQ15" s="757"/>
      <c r="DR15" s="757"/>
      <c r="DS15" s="757"/>
      <c r="DT15" s="757"/>
      <c r="DU15" s="757"/>
      <c r="DV15" s="757"/>
      <c r="DW15" s="757"/>
    </row>
    <row r="16" spans="1:143" s="758" customFormat="1">
      <c r="A16" s="365"/>
      <c r="B16" s="1046"/>
      <c r="C16" s="1046"/>
      <c r="D16" s="1046"/>
      <c r="E16" s="1046"/>
      <c r="F16" s="1046"/>
      <c r="G16" s="1046"/>
      <c r="H16" s="1046"/>
      <c r="I16" s="1046"/>
      <c r="J16" s="1046"/>
      <c r="K16" s="1046"/>
      <c r="L16" s="1046"/>
      <c r="M16" s="1046"/>
      <c r="N16" s="1046"/>
      <c r="O16" s="1046"/>
      <c r="P16" s="1046"/>
      <c r="Q16" s="1046"/>
      <c r="R16" s="1046"/>
      <c r="S16" s="1046"/>
      <c r="T16" s="1046"/>
      <c r="U16" s="1046"/>
      <c r="V16" s="1046"/>
      <c r="W16" s="1046"/>
      <c r="X16" s="1046"/>
      <c r="Y16" s="1046"/>
      <c r="Z16" s="1046"/>
      <c r="AA16" s="1046"/>
      <c r="AB16" s="1046"/>
      <c r="AC16" s="1046"/>
      <c r="AD16" s="1046"/>
      <c r="AE16" s="1046"/>
      <c r="AF16" s="1046"/>
      <c r="AG16" s="1046"/>
      <c r="AH16" s="1046"/>
      <c r="AI16" s="1046"/>
      <c r="AJ16" s="1046"/>
      <c r="AK16" s="1046"/>
      <c r="AL16" s="1046"/>
      <c r="AM16" s="1046"/>
      <c r="AN16" s="1046"/>
      <c r="AO16" s="1046"/>
      <c r="AP16" s="1046"/>
      <c r="AQ16" s="1046"/>
      <c r="AR16" s="1046"/>
      <c r="AS16" s="1046"/>
      <c r="AT16" s="1046"/>
      <c r="AU16" s="1046"/>
      <c r="AV16" s="1046"/>
      <c r="AW16" s="1046"/>
      <c r="AX16" s="1046"/>
      <c r="AY16" s="1046"/>
      <c r="AZ16" s="1046"/>
      <c r="BA16" s="1046"/>
      <c r="BB16" s="1046"/>
      <c r="BC16" s="1046"/>
      <c r="BD16" s="1046"/>
      <c r="BE16" s="1046"/>
      <c r="BF16" s="1046"/>
      <c r="BG16" s="1046"/>
      <c r="BH16" s="1046"/>
      <c r="BI16" s="1046"/>
      <c r="BJ16" s="1046"/>
      <c r="BK16" s="1046"/>
      <c r="BL16" s="1046"/>
      <c r="BM16" s="1046"/>
      <c r="BN16" s="1046"/>
      <c r="BO16" s="1046"/>
      <c r="BP16" s="1046"/>
      <c r="BQ16" s="1046"/>
      <c r="BR16" s="1046"/>
      <c r="BS16" s="1046"/>
      <c r="BT16" s="1046"/>
      <c r="BU16" s="1046"/>
      <c r="BV16" s="1046"/>
      <c r="BW16" s="1046"/>
      <c r="BX16" s="1046"/>
      <c r="BY16" s="1046"/>
      <c r="BZ16" s="1046"/>
      <c r="CA16" s="1046"/>
      <c r="CB16" s="1046"/>
      <c r="CC16" s="1046"/>
      <c r="CD16" s="1046"/>
      <c r="CE16" s="1046"/>
      <c r="CF16" s="1046"/>
      <c r="CG16" s="1046"/>
      <c r="CH16" s="1046"/>
      <c r="CI16" s="1046"/>
      <c r="CJ16" s="1046"/>
      <c r="CK16" s="1046"/>
      <c r="CL16" s="1046"/>
      <c r="CM16" s="1046"/>
      <c r="CN16" s="1046"/>
      <c r="CO16" s="1046"/>
      <c r="CP16" s="1046"/>
      <c r="CQ16" s="1046"/>
      <c r="CR16" s="1046"/>
      <c r="CS16" s="1046"/>
      <c r="CT16" s="1046"/>
      <c r="CU16" s="1046"/>
      <c r="CV16" s="1046"/>
      <c r="CW16" s="1046"/>
      <c r="CX16" s="1046"/>
      <c r="CY16" s="1046"/>
      <c r="CZ16" s="1046"/>
      <c r="DA16" s="1046"/>
      <c r="DB16" s="1046"/>
      <c r="DC16" s="1046"/>
      <c r="DD16" s="1088"/>
      <c r="DE16" s="1088"/>
      <c r="DF16" s="757"/>
      <c r="DG16" s="757"/>
      <c r="DH16" s="757"/>
      <c r="DI16" s="757"/>
      <c r="DJ16" s="757"/>
      <c r="DK16" s="757"/>
      <c r="DL16" s="757"/>
      <c r="DM16" s="757"/>
      <c r="DN16" s="757"/>
      <c r="DO16" s="757"/>
      <c r="DP16" s="757"/>
      <c r="DQ16" s="757"/>
      <c r="DR16" s="757"/>
      <c r="DS16" s="757"/>
      <c r="DT16" s="757"/>
      <c r="DU16" s="757"/>
      <c r="DV16" s="757"/>
      <c r="DW16" s="757"/>
    </row>
    <row r="17" spans="1:351" s="758" customFormat="1">
      <c r="A17" s="365"/>
      <c r="B17" s="1046"/>
      <c r="C17" s="1046"/>
      <c r="D17" s="1046"/>
      <c r="E17" s="1046"/>
      <c r="F17" s="1046"/>
      <c r="G17" s="1046"/>
      <c r="H17" s="1046"/>
      <c r="I17" s="1046"/>
      <c r="J17" s="1046"/>
      <c r="K17" s="1046"/>
      <c r="L17" s="1046"/>
      <c r="M17" s="1046"/>
      <c r="N17" s="1046"/>
      <c r="O17" s="1046"/>
      <c r="P17" s="1046"/>
      <c r="Q17" s="1046"/>
      <c r="R17" s="1046"/>
      <c r="S17" s="1046"/>
      <c r="T17" s="1046"/>
      <c r="U17" s="1046"/>
      <c r="V17" s="1046"/>
      <c r="W17" s="1046"/>
      <c r="X17" s="1046"/>
      <c r="Y17" s="1046"/>
      <c r="Z17" s="1046"/>
      <c r="AA17" s="1046"/>
      <c r="AB17" s="1046"/>
      <c r="AC17" s="1046"/>
      <c r="AD17" s="1046"/>
      <c r="AE17" s="1046"/>
      <c r="AF17" s="1046"/>
      <c r="AG17" s="1046"/>
      <c r="AH17" s="1046"/>
      <c r="AI17" s="1046"/>
      <c r="AJ17" s="1046"/>
      <c r="AK17" s="1046"/>
      <c r="AL17" s="1046"/>
      <c r="AM17" s="1046"/>
      <c r="AN17" s="1046"/>
      <c r="AO17" s="1046"/>
      <c r="AP17" s="1046"/>
      <c r="AQ17" s="1046"/>
      <c r="AR17" s="1046"/>
      <c r="AS17" s="1046"/>
      <c r="AT17" s="1046"/>
      <c r="AU17" s="1046"/>
      <c r="AV17" s="1046"/>
      <c r="AW17" s="1046"/>
      <c r="AX17" s="1046"/>
      <c r="AY17" s="1046"/>
      <c r="AZ17" s="1046"/>
      <c r="BA17" s="1046"/>
      <c r="BB17" s="1046"/>
      <c r="BC17" s="1046"/>
      <c r="BD17" s="1046"/>
      <c r="BE17" s="1046"/>
      <c r="BF17" s="1046"/>
      <c r="BG17" s="1046"/>
      <c r="BH17" s="1046"/>
      <c r="BI17" s="1046"/>
      <c r="BJ17" s="1046"/>
      <c r="BK17" s="1046"/>
      <c r="BL17" s="1046"/>
      <c r="BM17" s="1046"/>
      <c r="BN17" s="1046"/>
      <c r="BO17" s="1046"/>
      <c r="BP17" s="1046"/>
      <c r="BQ17" s="1046"/>
      <c r="BR17" s="1046"/>
      <c r="BS17" s="1046"/>
      <c r="BT17" s="1046"/>
      <c r="BU17" s="1046"/>
      <c r="BV17" s="1046"/>
      <c r="BW17" s="1046"/>
      <c r="BX17" s="1046"/>
      <c r="BY17" s="1046"/>
      <c r="BZ17" s="1046"/>
      <c r="CA17" s="1046"/>
      <c r="CB17" s="1046"/>
      <c r="CC17" s="1046"/>
      <c r="CD17" s="1046"/>
      <c r="CE17" s="1046"/>
      <c r="CF17" s="1046"/>
      <c r="CG17" s="1046"/>
      <c r="CH17" s="1046"/>
      <c r="CI17" s="1046"/>
      <c r="CJ17" s="1046"/>
      <c r="CK17" s="1046"/>
      <c r="CL17" s="1046"/>
      <c r="CM17" s="1046"/>
      <c r="CN17" s="1046"/>
      <c r="CO17" s="1046"/>
      <c r="CP17" s="1046"/>
      <c r="CQ17" s="1046"/>
      <c r="CR17" s="1046"/>
      <c r="CS17" s="1046"/>
      <c r="CT17" s="1046"/>
      <c r="CU17" s="1046"/>
      <c r="CV17" s="1046"/>
      <c r="CW17" s="1046"/>
      <c r="CX17" s="1046"/>
      <c r="CY17" s="1046"/>
      <c r="CZ17" s="1046"/>
      <c r="DA17" s="1046"/>
      <c r="DB17" s="1046"/>
      <c r="DC17" s="1046"/>
      <c r="DD17" s="1088"/>
      <c r="DE17" s="1088"/>
      <c r="DF17" s="757"/>
      <c r="DG17" s="757"/>
      <c r="DH17" s="757"/>
      <c r="DI17" s="757"/>
      <c r="DJ17" s="757"/>
      <c r="DK17" s="757"/>
      <c r="DL17" s="757"/>
      <c r="DM17" s="757"/>
      <c r="DN17" s="757"/>
      <c r="DO17" s="757"/>
      <c r="DP17" s="757"/>
      <c r="DQ17" s="757"/>
      <c r="DR17" s="757"/>
      <c r="DS17" s="757"/>
      <c r="DT17" s="757"/>
      <c r="DU17" s="757"/>
      <c r="DV17" s="757"/>
      <c r="DW17" s="757"/>
    </row>
    <row r="18" spans="1:351" s="758" customFormat="1">
      <c r="A18" s="365"/>
      <c r="B18" s="1046"/>
      <c r="C18" s="1046"/>
      <c r="D18" s="1046"/>
      <c r="E18" s="1046"/>
      <c r="F18" s="1046"/>
      <c r="G18" s="1046"/>
      <c r="H18" s="1046"/>
      <c r="I18" s="1046"/>
      <c r="J18" s="1046"/>
      <c r="K18" s="1046"/>
      <c r="L18" s="1046"/>
      <c r="M18" s="1046"/>
      <c r="N18" s="1046"/>
      <c r="O18" s="1046"/>
      <c r="P18" s="1046"/>
      <c r="Q18" s="1046"/>
      <c r="R18" s="1046"/>
      <c r="S18" s="1046"/>
      <c r="T18" s="1046"/>
      <c r="U18" s="1046"/>
      <c r="V18" s="1046"/>
      <c r="W18" s="1046"/>
      <c r="X18" s="1046"/>
      <c r="Y18" s="1046"/>
      <c r="Z18" s="1046"/>
      <c r="AA18" s="1046"/>
      <c r="AB18" s="1046"/>
      <c r="AC18" s="1046"/>
      <c r="AD18" s="1046"/>
      <c r="AE18" s="1046"/>
      <c r="AF18" s="1046"/>
      <c r="AG18" s="1046"/>
      <c r="AH18" s="1046"/>
      <c r="AI18" s="1046"/>
      <c r="AJ18" s="1046"/>
      <c r="AK18" s="1046"/>
      <c r="AL18" s="1046"/>
      <c r="AM18" s="1046"/>
      <c r="AN18" s="1046"/>
      <c r="AO18" s="1046"/>
      <c r="AP18" s="1046"/>
      <c r="AQ18" s="1046"/>
      <c r="AR18" s="1046"/>
      <c r="AS18" s="1046"/>
      <c r="AT18" s="1046"/>
      <c r="AU18" s="1046"/>
      <c r="AV18" s="1046"/>
      <c r="AW18" s="1046"/>
      <c r="AX18" s="1046"/>
      <c r="AY18" s="1046"/>
      <c r="AZ18" s="1046"/>
      <c r="BA18" s="1046"/>
      <c r="BB18" s="1046"/>
      <c r="BC18" s="1046"/>
      <c r="BD18" s="1046"/>
      <c r="BE18" s="1046"/>
      <c r="BF18" s="1046"/>
      <c r="BG18" s="1046"/>
      <c r="BH18" s="1046"/>
      <c r="BI18" s="1046"/>
      <c r="BJ18" s="1046"/>
      <c r="BK18" s="1046"/>
      <c r="BL18" s="1046"/>
      <c r="BM18" s="1046"/>
      <c r="BN18" s="1046"/>
      <c r="BO18" s="1046"/>
      <c r="BP18" s="1046"/>
      <c r="BQ18" s="1046"/>
      <c r="BR18" s="1046"/>
      <c r="BS18" s="1046"/>
      <c r="BT18" s="1046"/>
      <c r="BU18" s="1046"/>
      <c r="BV18" s="1046"/>
      <c r="BW18" s="1046"/>
      <c r="BX18" s="1046"/>
      <c r="BY18" s="1046"/>
      <c r="BZ18" s="1046"/>
      <c r="CA18" s="1046"/>
      <c r="CB18" s="1046"/>
      <c r="CC18" s="1046"/>
      <c r="CD18" s="1046"/>
      <c r="CE18" s="1046"/>
      <c r="CF18" s="1046"/>
      <c r="CG18" s="1046"/>
      <c r="CH18" s="1046"/>
      <c r="CI18" s="1046"/>
      <c r="CJ18" s="1046"/>
      <c r="CK18" s="1046"/>
      <c r="CL18" s="1046"/>
      <c r="CM18" s="1046"/>
      <c r="CN18" s="1046"/>
      <c r="CO18" s="1046"/>
      <c r="CP18" s="1046"/>
      <c r="CQ18" s="1046"/>
      <c r="CR18" s="1046"/>
      <c r="CS18" s="1046"/>
      <c r="CT18" s="1046"/>
      <c r="CU18" s="1046"/>
      <c r="CV18" s="1046"/>
      <c r="CW18" s="1046"/>
      <c r="CX18" s="1046"/>
      <c r="CY18" s="1046"/>
      <c r="CZ18" s="1046"/>
      <c r="DA18" s="1046"/>
      <c r="DB18" s="1046"/>
      <c r="DC18" s="1046"/>
      <c r="DD18" s="1088"/>
      <c r="DE18" s="1088"/>
      <c r="DF18" s="757"/>
      <c r="DG18" s="757"/>
      <c r="DH18" s="757"/>
      <c r="DI18" s="757"/>
      <c r="DJ18" s="757"/>
      <c r="DK18" s="757"/>
      <c r="DL18" s="757"/>
      <c r="DM18" s="757"/>
      <c r="DN18" s="757"/>
      <c r="DO18" s="757"/>
      <c r="DP18" s="757"/>
      <c r="DQ18" s="757"/>
      <c r="DR18" s="757"/>
      <c r="DS18" s="757"/>
      <c r="DT18" s="757"/>
      <c r="DU18" s="757"/>
      <c r="DV18" s="757"/>
      <c r="DW18" s="757"/>
    </row>
    <row r="19" spans="1:351">
      <c r="DD19" s="771"/>
      <c r="DE19" s="771"/>
    </row>
    <row r="20" spans="1:351">
      <c r="DD20" s="771"/>
      <c r="DE20" s="771"/>
    </row>
    <row r="21" spans="1:351" ht="17.25">
      <c r="B21" s="1048"/>
      <c r="C21" s="767"/>
      <c r="D21" s="767"/>
      <c r="E21" s="767"/>
      <c r="F21" s="767"/>
      <c r="G21" s="767"/>
      <c r="H21" s="767"/>
      <c r="I21" s="767"/>
      <c r="J21" s="767"/>
      <c r="K21" s="767"/>
      <c r="L21" s="767"/>
      <c r="M21" s="767"/>
      <c r="N21" s="1072"/>
      <c r="O21" s="767"/>
      <c r="P21" s="767"/>
      <c r="Q21" s="767"/>
      <c r="R21" s="767"/>
      <c r="S21" s="767"/>
      <c r="T21" s="767"/>
      <c r="U21" s="767"/>
      <c r="V21" s="767"/>
      <c r="W21" s="767"/>
      <c r="X21" s="767"/>
      <c r="Y21" s="767"/>
      <c r="Z21" s="767"/>
      <c r="AA21" s="767"/>
      <c r="AB21" s="767"/>
      <c r="AC21" s="767"/>
      <c r="AD21" s="767"/>
      <c r="AE21" s="767"/>
      <c r="AF21" s="767"/>
      <c r="AG21" s="767"/>
      <c r="AH21" s="767"/>
      <c r="AI21" s="767"/>
      <c r="AJ21" s="767"/>
      <c r="AK21" s="767"/>
      <c r="AL21" s="767"/>
      <c r="AM21" s="767"/>
      <c r="AN21" s="767"/>
      <c r="AO21" s="767"/>
      <c r="AP21" s="767"/>
      <c r="AQ21" s="767"/>
      <c r="AR21" s="767"/>
      <c r="AS21" s="767"/>
      <c r="AT21" s="1072"/>
      <c r="AU21" s="767"/>
      <c r="AV21" s="767"/>
      <c r="AW21" s="767"/>
      <c r="AX21" s="767"/>
      <c r="AY21" s="767"/>
      <c r="AZ21" s="767"/>
      <c r="BA21" s="767"/>
      <c r="BB21" s="767"/>
      <c r="BC21" s="767"/>
      <c r="BD21" s="767"/>
      <c r="BE21" s="767"/>
      <c r="BF21" s="1072"/>
      <c r="BG21" s="767"/>
      <c r="BH21" s="767"/>
      <c r="BI21" s="767"/>
      <c r="BJ21" s="767"/>
      <c r="BK21" s="767"/>
      <c r="BL21" s="767"/>
      <c r="BM21" s="767"/>
      <c r="BN21" s="767"/>
      <c r="BO21" s="767"/>
      <c r="BP21" s="767"/>
      <c r="BQ21" s="767"/>
      <c r="BR21" s="1072"/>
      <c r="BS21" s="767"/>
      <c r="BT21" s="767"/>
      <c r="BU21" s="767"/>
      <c r="BV21" s="767"/>
      <c r="BW21" s="767"/>
      <c r="BX21" s="767"/>
      <c r="BY21" s="767"/>
      <c r="BZ21" s="767"/>
      <c r="CA21" s="767"/>
      <c r="CB21" s="767"/>
      <c r="CC21" s="767"/>
      <c r="CD21" s="1072"/>
      <c r="CE21" s="767"/>
      <c r="CF21" s="767"/>
      <c r="CG21" s="767"/>
      <c r="CH21" s="767"/>
      <c r="CI21" s="767"/>
      <c r="CJ21" s="767"/>
      <c r="CK21" s="767"/>
      <c r="CL21" s="767"/>
      <c r="CM21" s="767"/>
      <c r="CN21" s="767"/>
      <c r="CO21" s="767"/>
      <c r="CP21" s="1072"/>
      <c r="CQ21" s="767"/>
      <c r="CR21" s="767"/>
      <c r="CS21" s="767"/>
      <c r="CT21" s="767"/>
      <c r="CU21" s="767"/>
      <c r="CV21" s="767"/>
      <c r="CW21" s="767"/>
      <c r="CX21" s="767"/>
      <c r="CY21" s="767"/>
      <c r="CZ21" s="767"/>
      <c r="DA21" s="767"/>
      <c r="DB21" s="1072"/>
      <c r="DC21" s="767"/>
      <c r="DD21" s="862"/>
      <c r="DE21" s="771"/>
      <c r="MM21" s="1091"/>
    </row>
    <row r="22" spans="1:351" ht="17.25">
      <c r="B22" s="760"/>
      <c r="MM22" s="1091"/>
    </row>
    <row r="23" spans="1:351">
      <c r="B23" s="760"/>
    </row>
    <row r="24" spans="1:351">
      <c r="B24" s="760"/>
    </row>
    <row r="25" spans="1:351">
      <c r="B25" s="760"/>
    </row>
    <row r="26" spans="1:351">
      <c r="B26" s="760"/>
    </row>
    <row r="27" spans="1:351">
      <c r="B27" s="760"/>
    </row>
    <row r="28" spans="1:351">
      <c r="B28" s="760"/>
    </row>
    <row r="29" spans="1:351">
      <c r="B29" s="760"/>
    </row>
    <row r="30" spans="1:351">
      <c r="B30" s="760"/>
    </row>
    <row r="31" spans="1:351">
      <c r="B31" s="760"/>
    </row>
    <row r="32" spans="1:351">
      <c r="B32" s="760"/>
    </row>
    <row r="33" spans="2:109">
      <c r="B33" s="760"/>
    </row>
    <row r="34" spans="2:109">
      <c r="B34" s="760"/>
    </row>
    <row r="35" spans="2:109">
      <c r="B35" s="760"/>
    </row>
    <row r="36" spans="2:109">
      <c r="B36" s="760"/>
    </row>
    <row r="37" spans="2:109">
      <c r="B37" s="760"/>
    </row>
    <row r="38" spans="2:109">
      <c r="B38" s="760"/>
    </row>
    <row r="39" spans="2:109">
      <c r="B39" s="770"/>
      <c r="C39" s="768"/>
      <c r="D39" s="768"/>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768"/>
      <c r="AK39" s="768"/>
      <c r="AL39" s="768"/>
      <c r="AM39" s="768"/>
      <c r="AN39" s="768"/>
      <c r="AO39" s="768"/>
      <c r="AP39" s="768"/>
      <c r="AQ39" s="768"/>
      <c r="AR39" s="768"/>
      <c r="AS39" s="768"/>
      <c r="AT39" s="768"/>
      <c r="AU39" s="768"/>
      <c r="AV39" s="768"/>
      <c r="AW39" s="768"/>
      <c r="AX39" s="768"/>
      <c r="AY39" s="768"/>
      <c r="AZ39" s="768"/>
      <c r="BA39" s="768"/>
      <c r="BB39" s="768"/>
      <c r="BC39" s="768"/>
      <c r="BD39" s="768"/>
      <c r="BE39" s="768"/>
      <c r="BF39" s="768"/>
      <c r="BG39" s="768"/>
      <c r="BH39" s="768"/>
      <c r="BI39" s="768"/>
      <c r="BJ39" s="768"/>
      <c r="BK39" s="768"/>
      <c r="BL39" s="768"/>
      <c r="BM39" s="768"/>
      <c r="BN39" s="768"/>
      <c r="BO39" s="768"/>
      <c r="BP39" s="768"/>
      <c r="BQ39" s="768"/>
      <c r="BR39" s="768"/>
      <c r="BS39" s="768"/>
      <c r="BT39" s="768"/>
      <c r="BU39" s="768"/>
      <c r="BV39" s="768"/>
      <c r="BW39" s="768"/>
      <c r="BX39" s="768"/>
      <c r="BY39" s="768"/>
      <c r="BZ39" s="768"/>
      <c r="CA39" s="768"/>
      <c r="CB39" s="768"/>
      <c r="CC39" s="768"/>
      <c r="CD39" s="768"/>
      <c r="CE39" s="768"/>
      <c r="CF39" s="768"/>
      <c r="CG39" s="768"/>
      <c r="CH39" s="768"/>
      <c r="CI39" s="768"/>
      <c r="CJ39" s="768"/>
      <c r="CK39" s="768"/>
      <c r="CL39" s="768"/>
      <c r="CM39" s="768"/>
      <c r="CN39" s="768"/>
      <c r="CO39" s="768"/>
      <c r="CP39" s="768"/>
      <c r="CQ39" s="768"/>
      <c r="CR39" s="768"/>
      <c r="CS39" s="768"/>
      <c r="CT39" s="768"/>
      <c r="CU39" s="768"/>
      <c r="CV39" s="768"/>
      <c r="CW39" s="768"/>
      <c r="CX39" s="768"/>
      <c r="CY39" s="768"/>
      <c r="CZ39" s="768"/>
      <c r="DA39" s="768"/>
      <c r="DB39" s="768"/>
      <c r="DC39" s="768"/>
      <c r="DD39" s="867"/>
    </row>
    <row r="40" spans="2:109">
      <c r="B40" s="1049"/>
      <c r="DD40" s="1049"/>
      <c r="DE40" s="771"/>
    </row>
    <row r="41" spans="2:109" ht="17.25">
      <c r="B41" s="762" t="s">
        <v>531</v>
      </c>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67"/>
      <c r="AL41" s="767"/>
      <c r="AM41" s="767"/>
      <c r="AN41" s="767"/>
      <c r="AO41" s="767"/>
      <c r="AP41" s="767"/>
      <c r="AQ41" s="767"/>
      <c r="AR41" s="767"/>
      <c r="AS41" s="767"/>
      <c r="AT41" s="767"/>
      <c r="AU41" s="767"/>
      <c r="AV41" s="767"/>
      <c r="AW41" s="767"/>
      <c r="AX41" s="767"/>
      <c r="AY41" s="767"/>
      <c r="AZ41" s="767"/>
      <c r="BA41" s="767"/>
      <c r="BB41" s="767"/>
      <c r="BC41" s="767"/>
      <c r="BD41" s="767"/>
      <c r="BE41" s="767"/>
      <c r="BF41" s="767"/>
      <c r="BG41" s="767"/>
      <c r="BH41" s="767"/>
      <c r="BI41" s="767"/>
      <c r="BJ41" s="767"/>
      <c r="BK41" s="767"/>
      <c r="BL41" s="767"/>
      <c r="BM41" s="767"/>
      <c r="BN41" s="767"/>
      <c r="BO41" s="767"/>
      <c r="BP41" s="767"/>
      <c r="BQ41" s="767"/>
      <c r="BR41" s="767"/>
      <c r="BS41" s="767"/>
      <c r="BT41" s="767"/>
      <c r="BU41" s="767"/>
      <c r="BV41" s="767"/>
      <c r="BW41" s="767"/>
      <c r="BX41" s="767"/>
      <c r="BY41" s="767"/>
      <c r="BZ41" s="767"/>
      <c r="CA41" s="767"/>
      <c r="CB41" s="767"/>
      <c r="CC41" s="767"/>
      <c r="CD41" s="767"/>
      <c r="CE41" s="767"/>
      <c r="CF41" s="767"/>
      <c r="CG41" s="767"/>
      <c r="CH41" s="767"/>
      <c r="CI41" s="767"/>
      <c r="CJ41" s="767"/>
      <c r="CK41" s="767"/>
      <c r="CL41" s="767"/>
      <c r="CM41" s="767"/>
      <c r="CN41" s="767"/>
      <c r="CO41" s="767"/>
      <c r="CP41" s="767"/>
      <c r="CQ41" s="767"/>
      <c r="CR41" s="767"/>
      <c r="CS41" s="767"/>
      <c r="CT41" s="767"/>
      <c r="CU41" s="767"/>
      <c r="CV41" s="767"/>
      <c r="CW41" s="767"/>
      <c r="CX41" s="767"/>
      <c r="CY41" s="767"/>
      <c r="CZ41" s="767"/>
      <c r="DA41" s="767"/>
      <c r="DB41" s="767"/>
      <c r="DC41" s="767"/>
      <c r="DD41" s="862"/>
    </row>
    <row r="42" spans="2:109">
      <c r="B42" s="760"/>
      <c r="G42" s="1053"/>
      <c r="I42" s="1044"/>
      <c r="J42" s="1044"/>
      <c r="K42" s="1044"/>
      <c r="AM42" s="1053"/>
      <c r="AN42" s="1053" t="s">
        <v>532</v>
      </c>
      <c r="AP42" s="1044"/>
      <c r="AQ42" s="1044"/>
      <c r="AR42" s="1044"/>
      <c r="AY42" s="1053"/>
      <c r="BA42" s="1044"/>
      <c r="BB42" s="1044"/>
      <c r="BC42" s="1044"/>
      <c r="BK42" s="1053"/>
      <c r="BM42" s="1044"/>
      <c r="BN42" s="1044"/>
      <c r="BO42" s="1044"/>
      <c r="BW42" s="1053"/>
      <c r="BY42" s="1044"/>
      <c r="BZ42" s="1044"/>
      <c r="CA42" s="1044"/>
      <c r="CI42" s="1053"/>
      <c r="CK42" s="1044"/>
      <c r="CL42" s="1044"/>
      <c r="CM42" s="1044"/>
      <c r="CU42" s="1053"/>
      <c r="CW42" s="1044"/>
      <c r="CX42" s="1044"/>
      <c r="CY42" s="1044"/>
    </row>
    <row r="43" spans="2:109" ht="13.5" customHeight="1">
      <c r="B43" s="760"/>
      <c r="AN43" s="1074" t="s">
        <v>534</v>
      </c>
      <c r="AO43" s="1080"/>
      <c r="AP43" s="1080"/>
      <c r="AQ43" s="1080"/>
      <c r="AR43" s="1080"/>
      <c r="AS43" s="1080"/>
      <c r="AT43" s="1080"/>
      <c r="AU43" s="1080"/>
      <c r="AV43" s="1080"/>
      <c r="AW43" s="1080"/>
      <c r="AX43" s="1080"/>
      <c r="AY43" s="1080"/>
      <c r="AZ43" s="1080"/>
      <c r="BA43" s="1080"/>
      <c r="BB43" s="1080"/>
      <c r="BC43" s="1080"/>
      <c r="BD43" s="1080"/>
      <c r="BE43" s="1080"/>
      <c r="BF43" s="1080"/>
      <c r="BG43" s="1080"/>
      <c r="BH43" s="1080"/>
      <c r="BI43" s="1080"/>
      <c r="BJ43" s="1080"/>
      <c r="BK43" s="1080"/>
      <c r="BL43" s="1080"/>
      <c r="BM43" s="1080"/>
      <c r="BN43" s="1080"/>
      <c r="BO43" s="1080"/>
      <c r="BP43" s="1080"/>
      <c r="BQ43" s="1080"/>
      <c r="BR43" s="1080"/>
      <c r="BS43" s="1080"/>
      <c r="BT43" s="1080"/>
      <c r="BU43" s="1080"/>
      <c r="BV43" s="1080"/>
      <c r="BW43" s="1080"/>
      <c r="BX43" s="1080"/>
      <c r="BY43" s="1080"/>
      <c r="BZ43" s="1080"/>
      <c r="CA43" s="1080"/>
      <c r="CB43" s="1080"/>
      <c r="CC43" s="1080"/>
      <c r="CD43" s="1080"/>
      <c r="CE43" s="1080"/>
      <c r="CF43" s="1080"/>
      <c r="CG43" s="1080"/>
      <c r="CH43" s="1080"/>
      <c r="CI43" s="1080"/>
      <c r="CJ43" s="1080"/>
      <c r="CK43" s="1080"/>
      <c r="CL43" s="1080"/>
      <c r="CM43" s="1080"/>
      <c r="CN43" s="1080"/>
      <c r="CO43" s="1080"/>
      <c r="CP43" s="1080"/>
      <c r="CQ43" s="1080"/>
      <c r="CR43" s="1080"/>
      <c r="CS43" s="1080"/>
      <c r="CT43" s="1080"/>
      <c r="CU43" s="1080"/>
      <c r="CV43" s="1080"/>
      <c r="CW43" s="1080"/>
      <c r="CX43" s="1080"/>
      <c r="CY43" s="1080"/>
      <c r="CZ43" s="1080"/>
      <c r="DA43" s="1080"/>
      <c r="DB43" s="1080"/>
      <c r="DC43" s="1085"/>
    </row>
    <row r="44" spans="2:109">
      <c r="B44" s="760"/>
      <c r="AN44" s="1075"/>
      <c r="AO44" s="1081"/>
      <c r="AP44" s="1081"/>
      <c r="AQ44" s="1081"/>
      <c r="AR44" s="1081"/>
      <c r="AS44" s="1081"/>
      <c r="AT44" s="1081"/>
      <c r="AU44" s="1081"/>
      <c r="AV44" s="1081"/>
      <c r="AW44" s="1081"/>
      <c r="AX44" s="1081"/>
      <c r="AY44" s="1081"/>
      <c r="AZ44" s="1081"/>
      <c r="BA44" s="1081"/>
      <c r="BB44" s="1081"/>
      <c r="BC44" s="1081"/>
      <c r="BD44" s="1081"/>
      <c r="BE44" s="1081"/>
      <c r="BF44" s="1081"/>
      <c r="BG44" s="1081"/>
      <c r="BH44" s="1081"/>
      <c r="BI44" s="1081"/>
      <c r="BJ44" s="1081"/>
      <c r="BK44" s="1081"/>
      <c r="BL44" s="1081"/>
      <c r="BM44" s="1081"/>
      <c r="BN44" s="1081"/>
      <c r="BO44" s="1081"/>
      <c r="BP44" s="1081"/>
      <c r="BQ44" s="1081"/>
      <c r="BR44" s="1081"/>
      <c r="BS44" s="1081"/>
      <c r="BT44" s="1081"/>
      <c r="BU44" s="1081"/>
      <c r="BV44" s="1081"/>
      <c r="BW44" s="1081"/>
      <c r="BX44" s="1081"/>
      <c r="BY44" s="1081"/>
      <c r="BZ44" s="1081"/>
      <c r="CA44" s="1081"/>
      <c r="CB44" s="1081"/>
      <c r="CC44" s="1081"/>
      <c r="CD44" s="1081"/>
      <c r="CE44" s="1081"/>
      <c r="CF44" s="1081"/>
      <c r="CG44" s="1081"/>
      <c r="CH44" s="1081"/>
      <c r="CI44" s="1081"/>
      <c r="CJ44" s="1081"/>
      <c r="CK44" s="1081"/>
      <c r="CL44" s="1081"/>
      <c r="CM44" s="1081"/>
      <c r="CN44" s="1081"/>
      <c r="CO44" s="1081"/>
      <c r="CP44" s="1081"/>
      <c r="CQ44" s="1081"/>
      <c r="CR44" s="1081"/>
      <c r="CS44" s="1081"/>
      <c r="CT44" s="1081"/>
      <c r="CU44" s="1081"/>
      <c r="CV44" s="1081"/>
      <c r="CW44" s="1081"/>
      <c r="CX44" s="1081"/>
      <c r="CY44" s="1081"/>
      <c r="CZ44" s="1081"/>
      <c r="DA44" s="1081"/>
      <c r="DB44" s="1081"/>
      <c r="DC44" s="1086"/>
    </row>
    <row r="45" spans="2:109">
      <c r="B45" s="760"/>
      <c r="AN45" s="1075"/>
      <c r="AO45" s="1081"/>
      <c r="AP45" s="1081"/>
      <c r="AQ45" s="1081"/>
      <c r="AR45" s="1081"/>
      <c r="AS45" s="1081"/>
      <c r="AT45" s="1081"/>
      <c r="AU45" s="1081"/>
      <c r="AV45" s="1081"/>
      <c r="AW45" s="1081"/>
      <c r="AX45" s="1081"/>
      <c r="AY45" s="1081"/>
      <c r="AZ45" s="1081"/>
      <c r="BA45" s="1081"/>
      <c r="BB45" s="1081"/>
      <c r="BC45" s="1081"/>
      <c r="BD45" s="1081"/>
      <c r="BE45" s="1081"/>
      <c r="BF45" s="1081"/>
      <c r="BG45" s="1081"/>
      <c r="BH45" s="1081"/>
      <c r="BI45" s="1081"/>
      <c r="BJ45" s="1081"/>
      <c r="BK45" s="1081"/>
      <c r="BL45" s="1081"/>
      <c r="BM45" s="1081"/>
      <c r="BN45" s="1081"/>
      <c r="BO45" s="1081"/>
      <c r="BP45" s="1081"/>
      <c r="BQ45" s="1081"/>
      <c r="BR45" s="1081"/>
      <c r="BS45" s="1081"/>
      <c r="BT45" s="1081"/>
      <c r="BU45" s="1081"/>
      <c r="BV45" s="1081"/>
      <c r="BW45" s="1081"/>
      <c r="BX45" s="1081"/>
      <c r="BY45" s="1081"/>
      <c r="BZ45" s="1081"/>
      <c r="CA45" s="1081"/>
      <c r="CB45" s="1081"/>
      <c r="CC45" s="1081"/>
      <c r="CD45" s="1081"/>
      <c r="CE45" s="1081"/>
      <c r="CF45" s="1081"/>
      <c r="CG45" s="1081"/>
      <c r="CH45" s="1081"/>
      <c r="CI45" s="1081"/>
      <c r="CJ45" s="1081"/>
      <c r="CK45" s="1081"/>
      <c r="CL45" s="1081"/>
      <c r="CM45" s="1081"/>
      <c r="CN45" s="1081"/>
      <c r="CO45" s="1081"/>
      <c r="CP45" s="1081"/>
      <c r="CQ45" s="1081"/>
      <c r="CR45" s="1081"/>
      <c r="CS45" s="1081"/>
      <c r="CT45" s="1081"/>
      <c r="CU45" s="1081"/>
      <c r="CV45" s="1081"/>
      <c r="CW45" s="1081"/>
      <c r="CX45" s="1081"/>
      <c r="CY45" s="1081"/>
      <c r="CZ45" s="1081"/>
      <c r="DA45" s="1081"/>
      <c r="DB45" s="1081"/>
      <c r="DC45" s="1086"/>
    </row>
    <row r="46" spans="2:109">
      <c r="B46" s="760"/>
      <c r="AN46" s="1075"/>
      <c r="AO46" s="1081"/>
      <c r="AP46" s="1081"/>
      <c r="AQ46" s="1081"/>
      <c r="AR46" s="1081"/>
      <c r="AS46" s="1081"/>
      <c r="AT46" s="1081"/>
      <c r="AU46" s="1081"/>
      <c r="AV46" s="1081"/>
      <c r="AW46" s="1081"/>
      <c r="AX46" s="1081"/>
      <c r="AY46" s="1081"/>
      <c r="AZ46" s="1081"/>
      <c r="BA46" s="1081"/>
      <c r="BB46" s="1081"/>
      <c r="BC46" s="1081"/>
      <c r="BD46" s="1081"/>
      <c r="BE46" s="1081"/>
      <c r="BF46" s="1081"/>
      <c r="BG46" s="1081"/>
      <c r="BH46" s="1081"/>
      <c r="BI46" s="1081"/>
      <c r="BJ46" s="1081"/>
      <c r="BK46" s="1081"/>
      <c r="BL46" s="1081"/>
      <c r="BM46" s="1081"/>
      <c r="BN46" s="1081"/>
      <c r="BO46" s="1081"/>
      <c r="BP46" s="1081"/>
      <c r="BQ46" s="1081"/>
      <c r="BR46" s="1081"/>
      <c r="BS46" s="1081"/>
      <c r="BT46" s="1081"/>
      <c r="BU46" s="1081"/>
      <c r="BV46" s="1081"/>
      <c r="BW46" s="1081"/>
      <c r="BX46" s="1081"/>
      <c r="BY46" s="1081"/>
      <c r="BZ46" s="1081"/>
      <c r="CA46" s="1081"/>
      <c r="CB46" s="1081"/>
      <c r="CC46" s="1081"/>
      <c r="CD46" s="1081"/>
      <c r="CE46" s="1081"/>
      <c r="CF46" s="1081"/>
      <c r="CG46" s="1081"/>
      <c r="CH46" s="1081"/>
      <c r="CI46" s="1081"/>
      <c r="CJ46" s="1081"/>
      <c r="CK46" s="1081"/>
      <c r="CL46" s="1081"/>
      <c r="CM46" s="1081"/>
      <c r="CN46" s="1081"/>
      <c r="CO46" s="1081"/>
      <c r="CP46" s="1081"/>
      <c r="CQ46" s="1081"/>
      <c r="CR46" s="1081"/>
      <c r="CS46" s="1081"/>
      <c r="CT46" s="1081"/>
      <c r="CU46" s="1081"/>
      <c r="CV46" s="1081"/>
      <c r="CW46" s="1081"/>
      <c r="CX46" s="1081"/>
      <c r="CY46" s="1081"/>
      <c r="CZ46" s="1081"/>
      <c r="DA46" s="1081"/>
      <c r="DB46" s="1081"/>
      <c r="DC46" s="1086"/>
    </row>
    <row r="47" spans="2:109">
      <c r="B47" s="760"/>
      <c r="AN47" s="1076"/>
      <c r="AO47" s="1082"/>
      <c r="AP47" s="1082"/>
      <c r="AQ47" s="1082"/>
      <c r="AR47" s="1082"/>
      <c r="AS47" s="1082"/>
      <c r="AT47" s="1082"/>
      <c r="AU47" s="1082"/>
      <c r="AV47" s="1082"/>
      <c r="AW47" s="1082"/>
      <c r="AX47" s="1082"/>
      <c r="AY47" s="1082"/>
      <c r="AZ47" s="1082"/>
      <c r="BA47" s="1082"/>
      <c r="BB47" s="1082"/>
      <c r="BC47" s="1082"/>
      <c r="BD47" s="1082"/>
      <c r="BE47" s="1082"/>
      <c r="BF47" s="1082"/>
      <c r="BG47" s="1082"/>
      <c r="BH47" s="1082"/>
      <c r="BI47" s="1082"/>
      <c r="BJ47" s="1082"/>
      <c r="BK47" s="1082"/>
      <c r="BL47" s="1082"/>
      <c r="BM47" s="1082"/>
      <c r="BN47" s="1082"/>
      <c r="BO47" s="1082"/>
      <c r="BP47" s="1082"/>
      <c r="BQ47" s="1082"/>
      <c r="BR47" s="1082"/>
      <c r="BS47" s="1082"/>
      <c r="BT47" s="1082"/>
      <c r="BU47" s="1082"/>
      <c r="BV47" s="1082"/>
      <c r="BW47" s="1082"/>
      <c r="BX47" s="1082"/>
      <c r="BY47" s="1082"/>
      <c r="BZ47" s="1082"/>
      <c r="CA47" s="1082"/>
      <c r="CB47" s="1082"/>
      <c r="CC47" s="1082"/>
      <c r="CD47" s="1082"/>
      <c r="CE47" s="1082"/>
      <c r="CF47" s="1082"/>
      <c r="CG47" s="1082"/>
      <c r="CH47" s="1082"/>
      <c r="CI47" s="1082"/>
      <c r="CJ47" s="1082"/>
      <c r="CK47" s="1082"/>
      <c r="CL47" s="1082"/>
      <c r="CM47" s="1082"/>
      <c r="CN47" s="1082"/>
      <c r="CO47" s="1082"/>
      <c r="CP47" s="1082"/>
      <c r="CQ47" s="1082"/>
      <c r="CR47" s="1082"/>
      <c r="CS47" s="1082"/>
      <c r="CT47" s="1082"/>
      <c r="CU47" s="1082"/>
      <c r="CV47" s="1082"/>
      <c r="CW47" s="1082"/>
      <c r="CX47" s="1082"/>
      <c r="CY47" s="1082"/>
      <c r="CZ47" s="1082"/>
      <c r="DA47" s="1082"/>
      <c r="DB47" s="1082"/>
      <c r="DC47" s="1087"/>
    </row>
    <row r="48" spans="2:109">
      <c r="B48" s="760"/>
      <c r="H48" s="1057"/>
      <c r="I48" s="1057"/>
      <c r="J48" s="1057"/>
      <c r="AN48" s="1057"/>
      <c r="AO48" s="1057"/>
      <c r="AP48" s="1057"/>
      <c r="AZ48" s="1057"/>
      <c r="BA48" s="1057"/>
      <c r="BB48" s="1057"/>
      <c r="BL48" s="1057"/>
      <c r="BM48" s="1057"/>
      <c r="BN48" s="1057"/>
      <c r="BX48" s="1057"/>
      <c r="BY48" s="1057"/>
      <c r="BZ48" s="1057"/>
      <c r="CJ48" s="1057"/>
      <c r="CK48" s="1057"/>
      <c r="CL48" s="1057"/>
      <c r="CV48" s="1057"/>
      <c r="CW48" s="1057"/>
      <c r="CX48" s="1057"/>
    </row>
    <row r="49" spans="1:109">
      <c r="B49" s="760"/>
      <c r="AN49" s="365" t="s">
        <v>169</v>
      </c>
    </row>
    <row r="50" spans="1:109">
      <c r="B50" s="760"/>
      <c r="G50" s="1054"/>
      <c r="H50" s="1054"/>
      <c r="I50" s="1054"/>
      <c r="J50" s="1054"/>
      <c r="K50" s="1062"/>
      <c r="L50" s="1062"/>
      <c r="M50" s="1070"/>
      <c r="N50" s="1070"/>
      <c r="AN50" s="1077"/>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79" t="s">
        <v>522</v>
      </c>
      <c r="BQ50" s="1079"/>
      <c r="BR50" s="1079"/>
      <c r="BS50" s="1079"/>
      <c r="BT50" s="1079"/>
      <c r="BU50" s="1079"/>
      <c r="BV50" s="1079"/>
      <c r="BW50" s="1079"/>
      <c r="BX50" s="1079" t="s">
        <v>379</v>
      </c>
      <c r="BY50" s="1079"/>
      <c r="BZ50" s="1079"/>
      <c r="CA50" s="1079"/>
      <c r="CB50" s="1079"/>
      <c r="CC50" s="1079"/>
      <c r="CD50" s="1079"/>
      <c r="CE50" s="1079"/>
      <c r="CF50" s="1079" t="s">
        <v>219</v>
      </c>
      <c r="CG50" s="1079"/>
      <c r="CH50" s="1079"/>
      <c r="CI50" s="1079"/>
      <c r="CJ50" s="1079"/>
      <c r="CK50" s="1079"/>
      <c r="CL50" s="1079"/>
      <c r="CM50" s="1079"/>
      <c r="CN50" s="1079" t="s">
        <v>442</v>
      </c>
      <c r="CO50" s="1079"/>
      <c r="CP50" s="1079"/>
      <c r="CQ50" s="1079"/>
      <c r="CR50" s="1079"/>
      <c r="CS50" s="1079"/>
      <c r="CT50" s="1079"/>
      <c r="CU50" s="1079"/>
      <c r="CV50" s="1079" t="s">
        <v>354</v>
      </c>
      <c r="CW50" s="1079"/>
      <c r="CX50" s="1079"/>
      <c r="CY50" s="1079"/>
      <c r="CZ50" s="1079"/>
      <c r="DA50" s="1079"/>
      <c r="DB50" s="1079"/>
      <c r="DC50" s="1079"/>
    </row>
    <row r="51" spans="1:109" ht="13.5" customHeight="1">
      <c r="B51" s="760"/>
      <c r="G51" s="1055"/>
      <c r="H51" s="1055"/>
      <c r="I51" s="1059"/>
      <c r="J51" s="1059"/>
      <c r="K51" s="1063"/>
      <c r="L51" s="1063"/>
      <c r="M51" s="1063"/>
      <c r="N51" s="1063"/>
      <c r="AM51" s="1057"/>
      <c r="AN51" s="1078" t="s">
        <v>533</v>
      </c>
      <c r="AO51" s="1078"/>
      <c r="AP51" s="1078"/>
      <c r="AQ51" s="1078"/>
      <c r="AR51" s="1078"/>
      <c r="AS51" s="1078"/>
      <c r="AT51" s="1078"/>
      <c r="AU51" s="1078"/>
      <c r="AV51" s="1078"/>
      <c r="AW51" s="1078"/>
      <c r="AX51" s="1078"/>
      <c r="AY51" s="1078"/>
      <c r="AZ51" s="1078"/>
      <c r="BA51" s="1078"/>
      <c r="BB51" s="1078" t="s">
        <v>535</v>
      </c>
      <c r="BC51" s="1078"/>
      <c r="BD51" s="1078"/>
      <c r="BE51" s="1078"/>
      <c r="BF51" s="1078"/>
      <c r="BG51" s="1078"/>
      <c r="BH51" s="1078"/>
      <c r="BI51" s="1078"/>
      <c r="BJ51" s="1078"/>
      <c r="BK51" s="1078"/>
      <c r="BL51" s="1078"/>
      <c r="BM51" s="1078"/>
      <c r="BN51" s="1078"/>
      <c r="BO51" s="1078"/>
      <c r="BP51" s="1083"/>
      <c r="BQ51" s="1084"/>
      <c r="BR51" s="1084"/>
      <c r="BS51" s="1084"/>
      <c r="BT51" s="1084"/>
      <c r="BU51" s="1084"/>
      <c r="BV51" s="1084"/>
      <c r="BW51" s="1084"/>
      <c r="BX51" s="1084"/>
      <c r="BY51" s="1084"/>
      <c r="BZ51" s="1084"/>
      <c r="CA51" s="1084"/>
      <c r="CB51" s="1084"/>
      <c r="CC51" s="1084"/>
      <c r="CD51" s="1084"/>
      <c r="CE51" s="1084"/>
      <c r="CF51" s="1084"/>
      <c r="CG51" s="1084"/>
      <c r="CH51" s="1084"/>
      <c r="CI51" s="1084"/>
      <c r="CJ51" s="1084"/>
      <c r="CK51" s="1084"/>
      <c r="CL51" s="1084"/>
      <c r="CM51" s="1084"/>
      <c r="CN51" s="1084"/>
      <c r="CO51" s="1084"/>
      <c r="CP51" s="1084"/>
      <c r="CQ51" s="1084"/>
      <c r="CR51" s="1084"/>
      <c r="CS51" s="1084"/>
      <c r="CT51" s="1084"/>
      <c r="CU51" s="1084"/>
      <c r="CV51" s="1084"/>
      <c r="CW51" s="1084"/>
      <c r="CX51" s="1084"/>
      <c r="CY51" s="1084"/>
      <c r="CZ51" s="1084"/>
      <c r="DA51" s="1084"/>
      <c r="DB51" s="1084"/>
      <c r="DC51" s="1084"/>
    </row>
    <row r="52" spans="1:109">
      <c r="B52" s="760"/>
      <c r="G52" s="1055"/>
      <c r="H52" s="1055"/>
      <c r="I52" s="1059"/>
      <c r="J52" s="1059"/>
      <c r="K52" s="1063"/>
      <c r="L52" s="1063"/>
      <c r="M52" s="1063"/>
      <c r="N52" s="1063"/>
      <c r="AM52" s="1057"/>
      <c r="AN52" s="1078"/>
      <c r="AO52" s="1078"/>
      <c r="AP52" s="1078"/>
      <c r="AQ52" s="1078"/>
      <c r="AR52" s="1078"/>
      <c r="AS52" s="1078"/>
      <c r="AT52" s="1078"/>
      <c r="AU52" s="1078"/>
      <c r="AV52" s="1078"/>
      <c r="AW52" s="1078"/>
      <c r="AX52" s="1078"/>
      <c r="AY52" s="1078"/>
      <c r="AZ52" s="1078"/>
      <c r="BA52" s="1078"/>
      <c r="BB52" s="1078"/>
      <c r="BC52" s="1078"/>
      <c r="BD52" s="1078"/>
      <c r="BE52" s="1078"/>
      <c r="BF52" s="1078"/>
      <c r="BG52" s="1078"/>
      <c r="BH52" s="1078"/>
      <c r="BI52" s="1078"/>
      <c r="BJ52" s="1078"/>
      <c r="BK52" s="1078"/>
      <c r="BL52" s="1078"/>
      <c r="BM52" s="1078"/>
      <c r="BN52" s="1078"/>
      <c r="BO52" s="1078"/>
      <c r="BP52" s="1084"/>
      <c r="BQ52" s="1084"/>
      <c r="BR52" s="1084"/>
      <c r="BS52" s="1084"/>
      <c r="BT52" s="1084"/>
      <c r="BU52" s="1084"/>
      <c r="BV52" s="1084"/>
      <c r="BW52" s="1084"/>
      <c r="BX52" s="1084"/>
      <c r="BY52" s="1084"/>
      <c r="BZ52" s="1084"/>
      <c r="CA52" s="1084"/>
      <c r="CB52" s="1084"/>
      <c r="CC52" s="1084"/>
      <c r="CD52" s="1084"/>
      <c r="CE52" s="1084"/>
      <c r="CF52" s="1084"/>
      <c r="CG52" s="1084"/>
      <c r="CH52" s="1084"/>
      <c r="CI52" s="1084"/>
      <c r="CJ52" s="1084"/>
      <c r="CK52" s="1084"/>
      <c r="CL52" s="1084"/>
      <c r="CM52" s="1084"/>
      <c r="CN52" s="1084"/>
      <c r="CO52" s="1084"/>
      <c r="CP52" s="1084"/>
      <c r="CQ52" s="1084"/>
      <c r="CR52" s="1084"/>
      <c r="CS52" s="1084"/>
      <c r="CT52" s="1084"/>
      <c r="CU52" s="1084"/>
      <c r="CV52" s="1084"/>
      <c r="CW52" s="1084"/>
      <c r="CX52" s="1084"/>
      <c r="CY52" s="1084"/>
      <c r="CZ52" s="1084"/>
      <c r="DA52" s="1084"/>
      <c r="DB52" s="1084"/>
      <c r="DC52" s="1084"/>
    </row>
    <row r="53" spans="1:109">
      <c r="A53" s="1044"/>
      <c r="B53" s="760"/>
      <c r="G53" s="1055"/>
      <c r="H53" s="1055"/>
      <c r="I53" s="1054"/>
      <c r="J53" s="1054"/>
      <c r="K53" s="1063"/>
      <c r="L53" s="1063"/>
      <c r="M53" s="1063"/>
      <c r="N53" s="1063"/>
      <c r="AM53" s="1057"/>
      <c r="AN53" s="1078"/>
      <c r="AO53" s="1078"/>
      <c r="AP53" s="1078"/>
      <c r="AQ53" s="1078"/>
      <c r="AR53" s="1078"/>
      <c r="AS53" s="1078"/>
      <c r="AT53" s="1078"/>
      <c r="AU53" s="1078"/>
      <c r="AV53" s="1078"/>
      <c r="AW53" s="1078"/>
      <c r="AX53" s="1078"/>
      <c r="AY53" s="1078"/>
      <c r="AZ53" s="1078"/>
      <c r="BA53" s="1078"/>
      <c r="BB53" s="1078" t="s">
        <v>536</v>
      </c>
      <c r="BC53" s="1078"/>
      <c r="BD53" s="1078"/>
      <c r="BE53" s="1078"/>
      <c r="BF53" s="1078"/>
      <c r="BG53" s="1078"/>
      <c r="BH53" s="1078"/>
      <c r="BI53" s="1078"/>
      <c r="BJ53" s="1078"/>
      <c r="BK53" s="1078"/>
      <c r="BL53" s="1078"/>
      <c r="BM53" s="1078"/>
      <c r="BN53" s="1078"/>
      <c r="BO53" s="1078"/>
      <c r="BP53" s="1083"/>
      <c r="BQ53" s="1084"/>
      <c r="BR53" s="1084"/>
      <c r="BS53" s="1084"/>
      <c r="BT53" s="1084"/>
      <c r="BU53" s="1084"/>
      <c r="BV53" s="1084"/>
      <c r="BW53" s="1084"/>
      <c r="BX53" s="1084">
        <v>48.7</v>
      </c>
      <c r="BY53" s="1084"/>
      <c r="BZ53" s="1084"/>
      <c r="CA53" s="1084"/>
      <c r="CB53" s="1084"/>
      <c r="CC53" s="1084"/>
      <c r="CD53" s="1084"/>
      <c r="CE53" s="1084"/>
      <c r="CF53" s="1084">
        <v>50</v>
      </c>
      <c r="CG53" s="1084"/>
      <c r="CH53" s="1084"/>
      <c r="CI53" s="1084"/>
      <c r="CJ53" s="1084"/>
      <c r="CK53" s="1084"/>
      <c r="CL53" s="1084"/>
      <c r="CM53" s="1084"/>
      <c r="CN53" s="1084">
        <v>50.8</v>
      </c>
      <c r="CO53" s="1084"/>
      <c r="CP53" s="1084"/>
      <c r="CQ53" s="1084"/>
      <c r="CR53" s="1084"/>
      <c r="CS53" s="1084"/>
      <c r="CT53" s="1084"/>
      <c r="CU53" s="1084"/>
      <c r="CV53" s="1084">
        <v>50.7</v>
      </c>
      <c r="CW53" s="1084"/>
      <c r="CX53" s="1084"/>
      <c r="CY53" s="1084"/>
      <c r="CZ53" s="1084"/>
      <c r="DA53" s="1084"/>
      <c r="DB53" s="1084"/>
      <c r="DC53" s="1084"/>
    </row>
    <row r="54" spans="1:109">
      <c r="A54" s="1044"/>
      <c r="B54" s="760"/>
      <c r="G54" s="1055"/>
      <c r="H54" s="1055"/>
      <c r="I54" s="1054"/>
      <c r="J54" s="1054"/>
      <c r="K54" s="1063"/>
      <c r="L54" s="1063"/>
      <c r="M54" s="1063"/>
      <c r="N54" s="1063"/>
      <c r="AM54" s="1057"/>
      <c r="AN54" s="1078"/>
      <c r="AO54" s="1078"/>
      <c r="AP54" s="1078"/>
      <c r="AQ54" s="1078"/>
      <c r="AR54" s="1078"/>
      <c r="AS54" s="1078"/>
      <c r="AT54" s="1078"/>
      <c r="AU54" s="1078"/>
      <c r="AV54" s="1078"/>
      <c r="AW54" s="1078"/>
      <c r="AX54" s="1078"/>
      <c r="AY54" s="1078"/>
      <c r="AZ54" s="1078"/>
      <c r="BA54" s="1078"/>
      <c r="BB54" s="1078"/>
      <c r="BC54" s="1078"/>
      <c r="BD54" s="1078"/>
      <c r="BE54" s="1078"/>
      <c r="BF54" s="1078"/>
      <c r="BG54" s="1078"/>
      <c r="BH54" s="1078"/>
      <c r="BI54" s="1078"/>
      <c r="BJ54" s="1078"/>
      <c r="BK54" s="1078"/>
      <c r="BL54" s="1078"/>
      <c r="BM54" s="1078"/>
      <c r="BN54" s="1078"/>
      <c r="BO54" s="1078"/>
      <c r="BP54" s="1084"/>
      <c r="BQ54" s="1084"/>
      <c r="BR54" s="1084"/>
      <c r="BS54" s="1084"/>
      <c r="BT54" s="1084"/>
      <c r="BU54" s="1084"/>
      <c r="BV54" s="1084"/>
      <c r="BW54" s="1084"/>
      <c r="BX54" s="1084"/>
      <c r="BY54" s="1084"/>
      <c r="BZ54" s="1084"/>
      <c r="CA54" s="1084"/>
      <c r="CB54" s="1084"/>
      <c r="CC54" s="1084"/>
      <c r="CD54" s="1084"/>
      <c r="CE54" s="1084"/>
      <c r="CF54" s="1084"/>
      <c r="CG54" s="1084"/>
      <c r="CH54" s="1084"/>
      <c r="CI54" s="1084"/>
      <c r="CJ54" s="1084"/>
      <c r="CK54" s="1084"/>
      <c r="CL54" s="1084"/>
      <c r="CM54" s="1084"/>
      <c r="CN54" s="1084"/>
      <c r="CO54" s="1084"/>
      <c r="CP54" s="1084"/>
      <c r="CQ54" s="1084"/>
      <c r="CR54" s="1084"/>
      <c r="CS54" s="1084"/>
      <c r="CT54" s="1084"/>
      <c r="CU54" s="1084"/>
      <c r="CV54" s="1084"/>
      <c r="CW54" s="1084"/>
      <c r="CX54" s="1084"/>
      <c r="CY54" s="1084"/>
      <c r="CZ54" s="1084"/>
      <c r="DA54" s="1084"/>
      <c r="DB54" s="1084"/>
      <c r="DC54" s="1084"/>
    </row>
    <row r="55" spans="1:109">
      <c r="A55" s="1044"/>
      <c r="B55" s="760"/>
      <c r="G55" s="1054"/>
      <c r="H55" s="1054"/>
      <c r="I55" s="1054"/>
      <c r="J55" s="1054"/>
      <c r="K55" s="1063"/>
      <c r="L55" s="1063"/>
      <c r="M55" s="1063"/>
      <c r="N55" s="1063"/>
      <c r="AN55" s="1079" t="s">
        <v>56</v>
      </c>
      <c r="AO55" s="1079"/>
      <c r="AP55" s="1079"/>
      <c r="AQ55" s="1079"/>
      <c r="AR55" s="1079"/>
      <c r="AS55" s="1079"/>
      <c r="AT55" s="1079"/>
      <c r="AU55" s="1079"/>
      <c r="AV55" s="1079"/>
      <c r="AW55" s="1079"/>
      <c r="AX55" s="1079"/>
      <c r="AY55" s="1079"/>
      <c r="AZ55" s="1079"/>
      <c r="BA55" s="1079"/>
      <c r="BB55" s="1078" t="s">
        <v>535</v>
      </c>
      <c r="BC55" s="1078"/>
      <c r="BD55" s="1078"/>
      <c r="BE55" s="1078"/>
      <c r="BF55" s="1078"/>
      <c r="BG55" s="1078"/>
      <c r="BH55" s="1078"/>
      <c r="BI55" s="1078"/>
      <c r="BJ55" s="1078"/>
      <c r="BK55" s="1078"/>
      <c r="BL55" s="1078"/>
      <c r="BM55" s="1078"/>
      <c r="BN55" s="1078"/>
      <c r="BO55" s="1078"/>
      <c r="BP55" s="1083"/>
      <c r="BQ55" s="1084"/>
      <c r="BR55" s="1084"/>
      <c r="BS55" s="1084"/>
      <c r="BT55" s="1084"/>
      <c r="BU55" s="1084"/>
      <c r="BV55" s="1084"/>
      <c r="BW55" s="1084"/>
      <c r="BX55" s="1084">
        <v>0</v>
      </c>
      <c r="BY55" s="1084"/>
      <c r="BZ55" s="1084"/>
      <c r="CA55" s="1084"/>
      <c r="CB55" s="1084"/>
      <c r="CC55" s="1084"/>
      <c r="CD55" s="1084"/>
      <c r="CE55" s="1084"/>
      <c r="CF55" s="1084">
        <v>0</v>
      </c>
      <c r="CG55" s="1084"/>
      <c r="CH55" s="1084"/>
      <c r="CI55" s="1084"/>
      <c r="CJ55" s="1084"/>
      <c r="CK55" s="1084"/>
      <c r="CL55" s="1084"/>
      <c r="CM55" s="1084"/>
      <c r="CN55" s="1084">
        <v>0</v>
      </c>
      <c r="CO55" s="1084"/>
      <c r="CP55" s="1084"/>
      <c r="CQ55" s="1084"/>
      <c r="CR55" s="1084"/>
      <c r="CS55" s="1084"/>
      <c r="CT55" s="1084"/>
      <c r="CU55" s="1084"/>
      <c r="CV55" s="1084">
        <v>0</v>
      </c>
      <c r="CW55" s="1084"/>
      <c r="CX55" s="1084"/>
      <c r="CY55" s="1084"/>
      <c r="CZ55" s="1084"/>
      <c r="DA55" s="1084"/>
      <c r="DB55" s="1084"/>
      <c r="DC55" s="1084"/>
    </row>
    <row r="56" spans="1:109">
      <c r="A56" s="1044"/>
      <c r="B56" s="760"/>
      <c r="G56" s="1054"/>
      <c r="H56" s="1054"/>
      <c r="I56" s="1054"/>
      <c r="J56" s="1054"/>
      <c r="K56" s="1063"/>
      <c r="L56" s="1063"/>
      <c r="M56" s="1063"/>
      <c r="N56" s="1063"/>
      <c r="AN56" s="1079"/>
      <c r="AO56" s="1079"/>
      <c r="AP56" s="1079"/>
      <c r="AQ56" s="1079"/>
      <c r="AR56" s="1079"/>
      <c r="AS56" s="1079"/>
      <c r="AT56" s="1079"/>
      <c r="AU56" s="1079"/>
      <c r="AV56" s="1079"/>
      <c r="AW56" s="1079"/>
      <c r="AX56" s="1079"/>
      <c r="AY56" s="1079"/>
      <c r="AZ56" s="1079"/>
      <c r="BA56" s="1079"/>
      <c r="BB56" s="1078"/>
      <c r="BC56" s="1078"/>
      <c r="BD56" s="1078"/>
      <c r="BE56" s="1078"/>
      <c r="BF56" s="1078"/>
      <c r="BG56" s="1078"/>
      <c r="BH56" s="1078"/>
      <c r="BI56" s="1078"/>
      <c r="BJ56" s="1078"/>
      <c r="BK56" s="1078"/>
      <c r="BL56" s="1078"/>
      <c r="BM56" s="1078"/>
      <c r="BN56" s="1078"/>
      <c r="BO56" s="1078"/>
      <c r="BP56" s="1084"/>
      <c r="BQ56" s="1084"/>
      <c r="BR56" s="1084"/>
      <c r="BS56" s="1084"/>
      <c r="BT56" s="1084"/>
      <c r="BU56" s="1084"/>
      <c r="BV56" s="1084"/>
      <c r="BW56" s="1084"/>
      <c r="BX56" s="1084"/>
      <c r="BY56" s="1084"/>
      <c r="BZ56" s="1084"/>
      <c r="CA56" s="1084"/>
      <c r="CB56" s="1084"/>
      <c r="CC56" s="1084"/>
      <c r="CD56" s="1084"/>
      <c r="CE56" s="1084"/>
      <c r="CF56" s="1084"/>
      <c r="CG56" s="1084"/>
      <c r="CH56" s="1084"/>
      <c r="CI56" s="1084"/>
      <c r="CJ56" s="1084"/>
      <c r="CK56" s="1084"/>
      <c r="CL56" s="1084"/>
      <c r="CM56" s="1084"/>
      <c r="CN56" s="1084"/>
      <c r="CO56" s="1084"/>
      <c r="CP56" s="1084"/>
      <c r="CQ56" s="1084"/>
      <c r="CR56" s="1084"/>
      <c r="CS56" s="1084"/>
      <c r="CT56" s="1084"/>
      <c r="CU56" s="1084"/>
      <c r="CV56" s="1084"/>
      <c r="CW56" s="1084"/>
      <c r="CX56" s="1084"/>
      <c r="CY56" s="1084"/>
      <c r="CZ56" s="1084"/>
      <c r="DA56" s="1084"/>
      <c r="DB56" s="1084"/>
      <c r="DC56" s="1084"/>
    </row>
    <row r="57" spans="1:109" s="1044" customFormat="1">
      <c r="B57" s="1050"/>
      <c r="G57" s="1054"/>
      <c r="H57" s="1054"/>
      <c r="I57" s="1060"/>
      <c r="J57" s="1060"/>
      <c r="K57" s="1063"/>
      <c r="L57" s="1063"/>
      <c r="M57" s="1063"/>
      <c r="N57" s="1063"/>
      <c r="AM57" s="365"/>
      <c r="AN57" s="1079"/>
      <c r="AO57" s="1079"/>
      <c r="AP57" s="1079"/>
      <c r="AQ57" s="1079"/>
      <c r="AR57" s="1079"/>
      <c r="AS57" s="1079"/>
      <c r="AT57" s="1079"/>
      <c r="AU57" s="1079"/>
      <c r="AV57" s="1079"/>
      <c r="AW57" s="1079"/>
      <c r="AX57" s="1079"/>
      <c r="AY57" s="1079"/>
      <c r="AZ57" s="1079"/>
      <c r="BA57" s="1079"/>
      <c r="BB57" s="1078" t="s">
        <v>536</v>
      </c>
      <c r="BC57" s="1078"/>
      <c r="BD57" s="1078"/>
      <c r="BE57" s="1078"/>
      <c r="BF57" s="1078"/>
      <c r="BG57" s="1078"/>
      <c r="BH57" s="1078"/>
      <c r="BI57" s="1078"/>
      <c r="BJ57" s="1078"/>
      <c r="BK57" s="1078"/>
      <c r="BL57" s="1078"/>
      <c r="BM57" s="1078"/>
      <c r="BN57" s="1078"/>
      <c r="BO57" s="1078"/>
      <c r="BP57" s="1083"/>
      <c r="BQ57" s="1084"/>
      <c r="BR57" s="1084"/>
      <c r="BS57" s="1084"/>
      <c r="BT57" s="1084"/>
      <c r="BU57" s="1084"/>
      <c r="BV57" s="1084"/>
      <c r="BW57" s="1084"/>
      <c r="BX57" s="1084">
        <v>54.2</v>
      </c>
      <c r="BY57" s="1084"/>
      <c r="BZ57" s="1084"/>
      <c r="CA57" s="1084"/>
      <c r="CB57" s="1084"/>
      <c r="CC57" s="1084"/>
      <c r="CD57" s="1084"/>
      <c r="CE57" s="1084"/>
      <c r="CF57" s="1084">
        <v>56.3</v>
      </c>
      <c r="CG57" s="1084"/>
      <c r="CH57" s="1084"/>
      <c r="CI57" s="1084"/>
      <c r="CJ57" s="1084"/>
      <c r="CK57" s="1084"/>
      <c r="CL57" s="1084"/>
      <c r="CM57" s="1084"/>
      <c r="CN57" s="1084">
        <v>57.6</v>
      </c>
      <c r="CO57" s="1084"/>
      <c r="CP57" s="1084"/>
      <c r="CQ57" s="1084"/>
      <c r="CR57" s="1084"/>
      <c r="CS57" s="1084"/>
      <c r="CT57" s="1084"/>
      <c r="CU57" s="1084"/>
      <c r="CV57" s="1084">
        <v>58.7</v>
      </c>
      <c r="CW57" s="1084"/>
      <c r="CX57" s="1084"/>
      <c r="CY57" s="1084"/>
      <c r="CZ57" s="1084"/>
      <c r="DA57" s="1084"/>
      <c r="DB57" s="1084"/>
      <c r="DC57" s="1084"/>
      <c r="DD57" s="1089"/>
      <c r="DE57" s="1050"/>
    </row>
    <row r="58" spans="1:109" s="1044" customFormat="1">
      <c r="A58" s="365"/>
      <c r="B58" s="1050"/>
      <c r="G58" s="1054"/>
      <c r="H58" s="1054"/>
      <c r="I58" s="1060"/>
      <c r="J58" s="1060"/>
      <c r="K58" s="1063"/>
      <c r="L58" s="1063"/>
      <c r="M58" s="1063"/>
      <c r="N58" s="1063"/>
      <c r="AM58" s="365"/>
      <c r="AN58" s="1079"/>
      <c r="AO58" s="1079"/>
      <c r="AP58" s="1079"/>
      <c r="AQ58" s="1079"/>
      <c r="AR58" s="1079"/>
      <c r="AS58" s="1079"/>
      <c r="AT58" s="1079"/>
      <c r="AU58" s="1079"/>
      <c r="AV58" s="1079"/>
      <c r="AW58" s="1079"/>
      <c r="AX58" s="1079"/>
      <c r="AY58" s="1079"/>
      <c r="AZ58" s="1079"/>
      <c r="BA58" s="1079"/>
      <c r="BB58" s="1078"/>
      <c r="BC58" s="1078"/>
      <c r="BD58" s="1078"/>
      <c r="BE58" s="1078"/>
      <c r="BF58" s="1078"/>
      <c r="BG58" s="1078"/>
      <c r="BH58" s="1078"/>
      <c r="BI58" s="1078"/>
      <c r="BJ58" s="1078"/>
      <c r="BK58" s="1078"/>
      <c r="BL58" s="1078"/>
      <c r="BM58" s="1078"/>
      <c r="BN58" s="1078"/>
      <c r="BO58" s="1078"/>
      <c r="BP58" s="1084"/>
      <c r="BQ58" s="1084"/>
      <c r="BR58" s="1084"/>
      <c r="BS58" s="1084"/>
      <c r="BT58" s="1084"/>
      <c r="BU58" s="1084"/>
      <c r="BV58" s="1084"/>
      <c r="BW58" s="1084"/>
      <c r="BX58" s="1084"/>
      <c r="BY58" s="1084"/>
      <c r="BZ58" s="1084"/>
      <c r="CA58" s="1084"/>
      <c r="CB58" s="1084"/>
      <c r="CC58" s="1084"/>
      <c r="CD58" s="1084"/>
      <c r="CE58" s="1084"/>
      <c r="CF58" s="1084"/>
      <c r="CG58" s="1084"/>
      <c r="CH58" s="1084"/>
      <c r="CI58" s="1084"/>
      <c r="CJ58" s="1084"/>
      <c r="CK58" s="1084"/>
      <c r="CL58" s="1084"/>
      <c r="CM58" s="1084"/>
      <c r="CN58" s="1084"/>
      <c r="CO58" s="1084"/>
      <c r="CP58" s="1084"/>
      <c r="CQ58" s="1084"/>
      <c r="CR58" s="1084"/>
      <c r="CS58" s="1084"/>
      <c r="CT58" s="1084"/>
      <c r="CU58" s="1084"/>
      <c r="CV58" s="1084"/>
      <c r="CW58" s="1084"/>
      <c r="CX58" s="1084"/>
      <c r="CY58" s="1084"/>
      <c r="CZ58" s="1084"/>
      <c r="DA58" s="1084"/>
      <c r="DB58" s="1084"/>
      <c r="DC58" s="1084"/>
      <c r="DD58" s="1089"/>
      <c r="DE58" s="1050"/>
    </row>
    <row r="59" spans="1:109" s="1044" customFormat="1">
      <c r="A59" s="365"/>
      <c r="B59" s="1050"/>
      <c r="K59" s="1064"/>
      <c r="L59" s="1064"/>
      <c r="M59" s="1064"/>
      <c r="N59" s="1064"/>
      <c r="AQ59" s="1064"/>
      <c r="AR59" s="1064"/>
      <c r="AS59" s="1064"/>
      <c r="AT59" s="1064"/>
      <c r="BC59" s="1064"/>
      <c r="BD59" s="1064"/>
      <c r="BE59" s="1064"/>
      <c r="BF59" s="1064"/>
      <c r="BO59" s="1064"/>
      <c r="BP59" s="1064"/>
      <c r="BQ59" s="1064"/>
      <c r="BR59" s="1064"/>
      <c r="CA59" s="1064"/>
      <c r="CB59" s="1064"/>
      <c r="CC59" s="1064"/>
      <c r="CD59" s="1064"/>
      <c r="CM59" s="1064"/>
      <c r="CN59" s="1064"/>
      <c r="CO59" s="1064"/>
      <c r="CP59" s="1064"/>
      <c r="CY59" s="1064"/>
      <c r="CZ59" s="1064"/>
      <c r="DA59" s="1064"/>
      <c r="DB59" s="1064"/>
      <c r="DC59" s="1064"/>
      <c r="DD59" s="1089"/>
      <c r="DE59" s="1050"/>
    </row>
    <row r="60" spans="1:109" s="1044" customFormat="1">
      <c r="A60" s="365"/>
      <c r="B60" s="1050"/>
      <c r="K60" s="1064"/>
      <c r="L60" s="1064"/>
      <c r="M60" s="1064"/>
      <c r="N60" s="1064"/>
      <c r="AQ60" s="1064"/>
      <c r="AR60" s="1064"/>
      <c r="AS60" s="1064"/>
      <c r="AT60" s="1064"/>
      <c r="BC60" s="1064"/>
      <c r="BD60" s="1064"/>
      <c r="BE60" s="1064"/>
      <c r="BF60" s="1064"/>
      <c r="BO60" s="1064"/>
      <c r="BP60" s="1064"/>
      <c r="BQ60" s="1064"/>
      <c r="BR60" s="1064"/>
      <c r="CA60" s="1064"/>
      <c r="CB60" s="1064"/>
      <c r="CC60" s="1064"/>
      <c r="CD60" s="1064"/>
      <c r="CM60" s="1064"/>
      <c r="CN60" s="1064"/>
      <c r="CO60" s="1064"/>
      <c r="CP60" s="1064"/>
      <c r="CY60" s="1064"/>
      <c r="CZ60" s="1064"/>
      <c r="DA60" s="1064"/>
      <c r="DB60" s="1064"/>
      <c r="DC60" s="1064"/>
      <c r="DD60" s="1089"/>
      <c r="DE60" s="1050"/>
    </row>
    <row r="61" spans="1:109" s="1044" customFormat="1">
      <c r="A61" s="365"/>
      <c r="B61" s="1051"/>
      <c r="C61" s="1052"/>
      <c r="D61" s="1052"/>
      <c r="E61" s="1052"/>
      <c r="F61" s="1052"/>
      <c r="G61" s="1052"/>
      <c r="H61" s="1052"/>
      <c r="I61" s="1052"/>
      <c r="J61" s="1052"/>
      <c r="K61" s="1052"/>
      <c r="L61" s="1052"/>
      <c r="M61" s="1071"/>
      <c r="N61" s="1071"/>
      <c r="O61" s="1052"/>
      <c r="P61" s="1052"/>
      <c r="Q61" s="1052"/>
      <c r="R61" s="1052"/>
      <c r="S61" s="1052"/>
      <c r="T61" s="1052"/>
      <c r="U61" s="1052"/>
      <c r="V61" s="1052"/>
      <c r="W61" s="1052"/>
      <c r="X61" s="1052"/>
      <c r="Y61" s="1052"/>
      <c r="Z61" s="1052"/>
      <c r="AA61" s="1052"/>
      <c r="AB61" s="1052"/>
      <c r="AC61" s="1052"/>
      <c r="AD61" s="1052"/>
      <c r="AE61" s="1052"/>
      <c r="AF61" s="1052"/>
      <c r="AG61" s="1052"/>
      <c r="AH61" s="1052"/>
      <c r="AI61" s="1052"/>
      <c r="AJ61" s="1052"/>
      <c r="AK61" s="1052"/>
      <c r="AL61" s="1052"/>
      <c r="AM61" s="1052"/>
      <c r="AN61" s="1052"/>
      <c r="AO61" s="1052"/>
      <c r="AP61" s="1052"/>
      <c r="AQ61" s="1052"/>
      <c r="AR61" s="1052"/>
      <c r="AS61" s="1071"/>
      <c r="AT61" s="1071"/>
      <c r="AU61" s="1052"/>
      <c r="AV61" s="1052"/>
      <c r="AW61" s="1052"/>
      <c r="AX61" s="1052"/>
      <c r="AY61" s="1052"/>
      <c r="AZ61" s="1052"/>
      <c r="BA61" s="1052"/>
      <c r="BB61" s="1052"/>
      <c r="BC61" s="1052"/>
      <c r="BD61" s="1052"/>
      <c r="BE61" s="1071"/>
      <c r="BF61" s="1071"/>
      <c r="BG61" s="1052"/>
      <c r="BH61" s="1052"/>
      <c r="BI61" s="1052"/>
      <c r="BJ61" s="1052"/>
      <c r="BK61" s="1052"/>
      <c r="BL61" s="1052"/>
      <c r="BM61" s="1052"/>
      <c r="BN61" s="1052"/>
      <c r="BO61" s="1052"/>
      <c r="BP61" s="1052"/>
      <c r="BQ61" s="1071"/>
      <c r="BR61" s="1071"/>
      <c r="BS61" s="1052"/>
      <c r="BT61" s="1052"/>
      <c r="BU61" s="1052"/>
      <c r="BV61" s="1052"/>
      <c r="BW61" s="1052"/>
      <c r="BX61" s="1052"/>
      <c r="BY61" s="1052"/>
      <c r="BZ61" s="1052"/>
      <c r="CA61" s="1052"/>
      <c r="CB61" s="1052"/>
      <c r="CC61" s="1071"/>
      <c r="CD61" s="1071"/>
      <c r="CE61" s="1052"/>
      <c r="CF61" s="1052"/>
      <c r="CG61" s="1052"/>
      <c r="CH61" s="1052"/>
      <c r="CI61" s="1052"/>
      <c r="CJ61" s="1052"/>
      <c r="CK61" s="1052"/>
      <c r="CL61" s="1052"/>
      <c r="CM61" s="1052"/>
      <c r="CN61" s="1052"/>
      <c r="CO61" s="1071"/>
      <c r="CP61" s="1071"/>
      <c r="CQ61" s="1052"/>
      <c r="CR61" s="1052"/>
      <c r="CS61" s="1052"/>
      <c r="CT61" s="1052"/>
      <c r="CU61" s="1052"/>
      <c r="CV61" s="1052"/>
      <c r="CW61" s="1052"/>
      <c r="CX61" s="1052"/>
      <c r="CY61" s="1052"/>
      <c r="CZ61" s="1052"/>
      <c r="DA61" s="1071"/>
      <c r="DB61" s="1071"/>
      <c r="DC61" s="1071"/>
      <c r="DD61" s="1090"/>
      <c r="DE61" s="1050"/>
    </row>
    <row r="62" spans="1:109">
      <c r="B62" s="1049"/>
      <c r="C62" s="1049"/>
      <c r="D62" s="1049"/>
      <c r="E62" s="1049"/>
      <c r="F62" s="1049"/>
      <c r="G62" s="1049"/>
      <c r="H62" s="1049"/>
      <c r="I62" s="1049"/>
      <c r="J62" s="1049"/>
      <c r="K62" s="1049"/>
      <c r="L62" s="1049"/>
      <c r="M62" s="1049"/>
      <c r="N62" s="1049"/>
      <c r="O62" s="1049"/>
      <c r="P62" s="1049"/>
      <c r="Q62" s="1049"/>
      <c r="R62" s="1049"/>
      <c r="S62" s="1049"/>
      <c r="T62" s="1049"/>
      <c r="U62" s="1049"/>
      <c r="V62" s="1049"/>
      <c r="W62" s="1049"/>
      <c r="X62" s="1049"/>
      <c r="Y62" s="1049"/>
      <c r="Z62" s="1049"/>
      <c r="AA62" s="1049"/>
      <c r="AB62" s="1049"/>
      <c r="AC62" s="1049"/>
      <c r="AD62" s="1049"/>
      <c r="AE62" s="1049"/>
      <c r="AF62" s="1049"/>
      <c r="AG62" s="1049"/>
      <c r="AH62" s="1049"/>
      <c r="AI62" s="1049"/>
      <c r="AJ62" s="1049"/>
      <c r="AK62" s="1049"/>
      <c r="AL62" s="1049"/>
      <c r="AM62" s="1049"/>
      <c r="AN62" s="1049"/>
      <c r="AO62" s="1049"/>
      <c r="AP62" s="1049"/>
      <c r="AQ62" s="1049"/>
      <c r="AR62" s="1049"/>
      <c r="AS62" s="1049"/>
      <c r="AT62" s="1049"/>
      <c r="AU62" s="1049"/>
      <c r="AV62" s="1049"/>
      <c r="AW62" s="1049"/>
      <c r="AX62" s="1049"/>
      <c r="AY62" s="1049"/>
      <c r="AZ62" s="1049"/>
      <c r="BA62" s="1049"/>
      <c r="BB62" s="1049"/>
      <c r="BC62" s="1049"/>
      <c r="BD62" s="1049"/>
      <c r="BE62" s="1049"/>
      <c r="BF62" s="1049"/>
      <c r="BG62" s="1049"/>
      <c r="BH62" s="1049"/>
      <c r="BI62" s="1049"/>
      <c r="BJ62" s="1049"/>
      <c r="BK62" s="1049"/>
      <c r="BL62" s="1049"/>
      <c r="BM62" s="1049"/>
      <c r="BN62" s="1049"/>
      <c r="BO62" s="1049"/>
      <c r="BP62" s="1049"/>
      <c r="BQ62" s="1049"/>
      <c r="BR62" s="1049"/>
      <c r="BS62" s="1049"/>
      <c r="BT62" s="1049"/>
      <c r="BU62" s="1049"/>
      <c r="BV62" s="1049"/>
      <c r="BW62" s="1049"/>
      <c r="BX62" s="1049"/>
      <c r="BY62" s="1049"/>
      <c r="BZ62" s="1049"/>
      <c r="CA62" s="1049"/>
      <c r="CB62" s="1049"/>
      <c r="CC62" s="1049"/>
      <c r="CD62" s="1049"/>
      <c r="CE62" s="1049"/>
      <c r="CF62" s="1049"/>
      <c r="CG62" s="1049"/>
      <c r="CH62" s="1049"/>
      <c r="CI62" s="1049"/>
      <c r="CJ62" s="1049"/>
      <c r="CK62" s="1049"/>
      <c r="CL62" s="1049"/>
      <c r="CM62" s="1049"/>
      <c r="CN62" s="1049"/>
      <c r="CO62" s="1049"/>
      <c r="CP62" s="1049"/>
      <c r="CQ62" s="1049"/>
      <c r="CR62" s="1049"/>
      <c r="CS62" s="1049"/>
      <c r="CT62" s="1049"/>
      <c r="CU62" s="1049"/>
      <c r="CV62" s="1049"/>
      <c r="CW62" s="1049"/>
      <c r="CX62" s="1049"/>
      <c r="CY62" s="1049"/>
      <c r="CZ62" s="1049"/>
      <c r="DA62" s="1049"/>
      <c r="DB62" s="1049"/>
      <c r="DC62" s="1049"/>
      <c r="DD62" s="1049"/>
      <c r="DE62" s="771"/>
    </row>
    <row r="63" spans="1:109" ht="17.25">
      <c r="B63" s="769" t="s">
        <v>330</v>
      </c>
    </row>
    <row r="64" spans="1:109">
      <c r="B64" s="760"/>
      <c r="G64" s="1053"/>
      <c r="I64" s="365"/>
      <c r="J64" s="365"/>
      <c r="K64" s="365"/>
      <c r="L64" s="365"/>
      <c r="M64" s="365"/>
      <c r="N64" s="1073"/>
      <c r="AM64" s="1053"/>
      <c r="AN64" s="1053" t="s">
        <v>532</v>
      </c>
      <c r="AP64" s="1044"/>
      <c r="AQ64" s="1044"/>
      <c r="AR64" s="1044"/>
      <c r="AY64" s="1053"/>
      <c r="BA64" s="1044"/>
      <c r="BB64" s="1044"/>
      <c r="BC64" s="1044"/>
      <c r="BK64" s="1053"/>
      <c r="BM64" s="1044"/>
      <c r="BN64" s="1044"/>
      <c r="BO64" s="1044"/>
      <c r="BW64" s="1053"/>
      <c r="BY64" s="1044"/>
      <c r="BZ64" s="1044"/>
      <c r="CA64" s="1044"/>
      <c r="CI64" s="1053"/>
      <c r="CK64" s="1044"/>
      <c r="CL64" s="1044"/>
      <c r="CM64" s="1044"/>
      <c r="CU64" s="1053"/>
      <c r="CW64" s="1044"/>
      <c r="CX64" s="1044"/>
      <c r="CY64" s="1044"/>
    </row>
    <row r="65" spans="2:107">
      <c r="B65" s="760"/>
      <c r="AN65" s="1074" t="s">
        <v>19</v>
      </c>
      <c r="AO65" s="1080"/>
      <c r="AP65" s="1080"/>
      <c r="AQ65" s="1080"/>
      <c r="AR65" s="1080"/>
      <c r="AS65" s="1080"/>
      <c r="AT65" s="1080"/>
      <c r="AU65" s="1080"/>
      <c r="AV65" s="1080"/>
      <c r="AW65" s="1080"/>
      <c r="AX65" s="1080"/>
      <c r="AY65" s="1080"/>
      <c r="AZ65" s="1080"/>
      <c r="BA65" s="1080"/>
      <c r="BB65" s="1080"/>
      <c r="BC65" s="1080"/>
      <c r="BD65" s="1080"/>
      <c r="BE65" s="1080"/>
      <c r="BF65" s="1080"/>
      <c r="BG65" s="1080"/>
      <c r="BH65" s="1080"/>
      <c r="BI65" s="1080"/>
      <c r="BJ65" s="1080"/>
      <c r="BK65" s="1080"/>
      <c r="BL65" s="1080"/>
      <c r="BM65" s="1080"/>
      <c r="BN65" s="1080"/>
      <c r="BO65" s="1080"/>
      <c r="BP65" s="1080"/>
      <c r="BQ65" s="1080"/>
      <c r="BR65" s="1080"/>
      <c r="BS65" s="1080"/>
      <c r="BT65" s="1080"/>
      <c r="BU65" s="1080"/>
      <c r="BV65" s="1080"/>
      <c r="BW65" s="1080"/>
      <c r="BX65" s="1080"/>
      <c r="BY65" s="1080"/>
      <c r="BZ65" s="1080"/>
      <c r="CA65" s="1080"/>
      <c r="CB65" s="1080"/>
      <c r="CC65" s="1080"/>
      <c r="CD65" s="1080"/>
      <c r="CE65" s="1080"/>
      <c r="CF65" s="1080"/>
      <c r="CG65" s="1080"/>
      <c r="CH65" s="1080"/>
      <c r="CI65" s="1080"/>
      <c r="CJ65" s="1080"/>
      <c r="CK65" s="1080"/>
      <c r="CL65" s="1080"/>
      <c r="CM65" s="1080"/>
      <c r="CN65" s="1080"/>
      <c r="CO65" s="1080"/>
      <c r="CP65" s="1080"/>
      <c r="CQ65" s="1080"/>
      <c r="CR65" s="1080"/>
      <c r="CS65" s="1080"/>
      <c r="CT65" s="1080"/>
      <c r="CU65" s="1080"/>
      <c r="CV65" s="1080"/>
      <c r="CW65" s="1080"/>
      <c r="CX65" s="1080"/>
      <c r="CY65" s="1080"/>
      <c r="CZ65" s="1080"/>
      <c r="DA65" s="1080"/>
      <c r="DB65" s="1080"/>
      <c r="DC65" s="1085"/>
    </row>
    <row r="66" spans="2:107">
      <c r="B66" s="760"/>
      <c r="AN66" s="1075"/>
      <c r="AO66" s="1081"/>
      <c r="AP66" s="1081"/>
      <c r="AQ66" s="1081"/>
      <c r="AR66" s="1081"/>
      <c r="AS66" s="1081"/>
      <c r="AT66" s="1081"/>
      <c r="AU66" s="1081"/>
      <c r="AV66" s="1081"/>
      <c r="AW66" s="1081"/>
      <c r="AX66" s="1081"/>
      <c r="AY66" s="1081"/>
      <c r="AZ66" s="1081"/>
      <c r="BA66" s="1081"/>
      <c r="BB66" s="1081"/>
      <c r="BC66" s="1081"/>
      <c r="BD66" s="1081"/>
      <c r="BE66" s="1081"/>
      <c r="BF66" s="1081"/>
      <c r="BG66" s="1081"/>
      <c r="BH66" s="1081"/>
      <c r="BI66" s="1081"/>
      <c r="BJ66" s="1081"/>
      <c r="BK66" s="1081"/>
      <c r="BL66" s="1081"/>
      <c r="BM66" s="1081"/>
      <c r="BN66" s="1081"/>
      <c r="BO66" s="1081"/>
      <c r="BP66" s="1081"/>
      <c r="BQ66" s="1081"/>
      <c r="BR66" s="1081"/>
      <c r="BS66" s="1081"/>
      <c r="BT66" s="1081"/>
      <c r="BU66" s="1081"/>
      <c r="BV66" s="1081"/>
      <c r="BW66" s="1081"/>
      <c r="BX66" s="1081"/>
      <c r="BY66" s="1081"/>
      <c r="BZ66" s="1081"/>
      <c r="CA66" s="1081"/>
      <c r="CB66" s="1081"/>
      <c r="CC66" s="1081"/>
      <c r="CD66" s="1081"/>
      <c r="CE66" s="1081"/>
      <c r="CF66" s="1081"/>
      <c r="CG66" s="1081"/>
      <c r="CH66" s="1081"/>
      <c r="CI66" s="1081"/>
      <c r="CJ66" s="1081"/>
      <c r="CK66" s="1081"/>
      <c r="CL66" s="1081"/>
      <c r="CM66" s="1081"/>
      <c r="CN66" s="1081"/>
      <c r="CO66" s="1081"/>
      <c r="CP66" s="1081"/>
      <c r="CQ66" s="1081"/>
      <c r="CR66" s="1081"/>
      <c r="CS66" s="1081"/>
      <c r="CT66" s="1081"/>
      <c r="CU66" s="1081"/>
      <c r="CV66" s="1081"/>
      <c r="CW66" s="1081"/>
      <c r="CX66" s="1081"/>
      <c r="CY66" s="1081"/>
      <c r="CZ66" s="1081"/>
      <c r="DA66" s="1081"/>
      <c r="DB66" s="1081"/>
      <c r="DC66" s="1086"/>
    </row>
    <row r="67" spans="2:107">
      <c r="B67" s="760"/>
      <c r="AN67" s="1075"/>
      <c r="AO67" s="1081"/>
      <c r="AP67" s="1081"/>
      <c r="AQ67" s="1081"/>
      <c r="AR67" s="1081"/>
      <c r="AS67" s="1081"/>
      <c r="AT67" s="1081"/>
      <c r="AU67" s="1081"/>
      <c r="AV67" s="1081"/>
      <c r="AW67" s="1081"/>
      <c r="AX67" s="1081"/>
      <c r="AY67" s="1081"/>
      <c r="AZ67" s="1081"/>
      <c r="BA67" s="1081"/>
      <c r="BB67" s="1081"/>
      <c r="BC67" s="1081"/>
      <c r="BD67" s="1081"/>
      <c r="BE67" s="1081"/>
      <c r="BF67" s="1081"/>
      <c r="BG67" s="1081"/>
      <c r="BH67" s="1081"/>
      <c r="BI67" s="1081"/>
      <c r="BJ67" s="1081"/>
      <c r="BK67" s="1081"/>
      <c r="BL67" s="1081"/>
      <c r="BM67" s="1081"/>
      <c r="BN67" s="1081"/>
      <c r="BO67" s="1081"/>
      <c r="BP67" s="1081"/>
      <c r="BQ67" s="1081"/>
      <c r="BR67" s="1081"/>
      <c r="BS67" s="1081"/>
      <c r="BT67" s="1081"/>
      <c r="BU67" s="1081"/>
      <c r="BV67" s="1081"/>
      <c r="BW67" s="1081"/>
      <c r="BX67" s="1081"/>
      <c r="BY67" s="1081"/>
      <c r="BZ67" s="1081"/>
      <c r="CA67" s="1081"/>
      <c r="CB67" s="1081"/>
      <c r="CC67" s="1081"/>
      <c r="CD67" s="1081"/>
      <c r="CE67" s="1081"/>
      <c r="CF67" s="1081"/>
      <c r="CG67" s="1081"/>
      <c r="CH67" s="1081"/>
      <c r="CI67" s="1081"/>
      <c r="CJ67" s="1081"/>
      <c r="CK67" s="1081"/>
      <c r="CL67" s="1081"/>
      <c r="CM67" s="1081"/>
      <c r="CN67" s="1081"/>
      <c r="CO67" s="1081"/>
      <c r="CP67" s="1081"/>
      <c r="CQ67" s="1081"/>
      <c r="CR67" s="1081"/>
      <c r="CS67" s="1081"/>
      <c r="CT67" s="1081"/>
      <c r="CU67" s="1081"/>
      <c r="CV67" s="1081"/>
      <c r="CW67" s="1081"/>
      <c r="CX67" s="1081"/>
      <c r="CY67" s="1081"/>
      <c r="CZ67" s="1081"/>
      <c r="DA67" s="1081"/>
      <c r="DB67" s="1081"/>
      <c r="DC67" s="1086"/>
    </row>
    <row r="68" spans="2:107">
      <c r="B68" s="760"/>
      <c r="AN68" s="1075"/>
      <c r="AO68" s="1081"/>
      <c r="AP68" s="1081"/>
      <c r="AQ68" s="1081"/>
      <c r="AR68" s="1081"/>
      <c r="AS68" s="1081"/>
      <c r="AT68" s="1081"/>
      <c r="AU68" s="1081"/>
      <c r="AV68" s="1081"/>
      <c r="AW68" s="1081"/>
      <c r="AX68" s="1081"/>
      <c r="AY68" s="1081"/>
      <c r="AZ68" s="1081"/>
      <c r="BA68" s="1081"/>
      <c r="BB68" s="1081"/>
      <c r="BC68" s="1081"/>
      <c r="BD68" s="1081"/>
      <c r="BE68" s="1081"/>
      <c r="BF68" s="1081"/>
      <c r="BG68" s="1081"/>
      <c r="BH68" s="1081"/>
      <c r="BI68" s="1081"/>
      <c r="BJ68" s="1081"/>
      <c r="BK68" s="1081"/>
      <c r="BL68" s="1081"/>
      <c r="BM68" s="1081"/>
      <c r="BN68" s="1081"/>
      <c r="BO68" s="1081"/>
      <c r="BP68" s="1081"/>
      <c r="BQ68" s="1081"/>
      <c r="BR68" s="1081"/>
      <c r="BS68" s="1081"/>
      <c r="BT68" s="1081"/>
      <c r="BU68" s="1081"/>
      <c r="BV68" s="1081"/>
      <c r="BW68" s="1081"/>
      <c r="BX68" s="1081"/>
      <c r="BY68" s="1081"/>
      <c r="BZ68" s="1081"/>
      <c r="CA68" s="1081"/>
      <c r="CB68" s="1081"/>
      <c r="CC68" s="1081"/>
      <c r="CD68" s="1081"/>
      <c r="CE68" s="1081"/>
      <c r="CF68" s="1081"/>
      <c r="CG68" s="1081"/>
      <c r="CH68" s="1081"/>
      <c r="CI68" s="1081"/>
      <c r="CJ68" s="1081"/>
      <c r="CK68" s="1081"/>
      <c r="CL68" s="1081"/>
      <c r="CM68" s="1081"/>
      <c r="CN68" s="1081"/>
      <c r="CO68" s="1081"/>
      <c r="CP68" s="1081"/>
      <c r="CQ68" s="1081"/>
      <c r="CR68" s="1081"/>
      <c r="CS68" s="1081"/>
      <c r="CT68" s="1081"/>
      <c r="CU68" s="1081"/>
      <c r="CV68" s="1081"/>
      <c r="CW68" s="1081"/>
      <c r="CX68" s="1081"/>
      <c r="CY68" s="1081"/>
      <c r="CZ68" s="1081"/>
      <c r="DA68" s="1081"/>
      <c r="DB68" s="1081"/>
      <c r="DC68" s="1086"/>
    </row>
    <row r="69" spans="2:107">
      <c r="B69" s="760"/>
      <c r="AN69" s="1076"/>
      <c r="AO69" s="1082"/>
      <c r="AP69" s="1082"/>
      <c r="AQ69" s="1082"/>
      <c r="AR69" s="1082"/>
      <c r="AS69" s="1082"/>
      <c r="AT69" s="1082"/>
      <c r="AU69" s="1082"/>
      <c r="AV69" s="1082"/>
      <c r="AW69" s="1082"/>
      <c r="AX69" s="1082"/>
      <c r="AY69" s="1082"/>
      <c r="AZ69" s="1082"/>
      <c r="BA69" s="1082"/>
      <c r="BB69" s="1082"/>
      <c r="BC69" s="1082"/>
      <c r="BD69" s="1082"/>
      <c r="BE69" s="1082"/>
      <c r="BF69" s="1082"/>
      <c r="BG69" s="1082"/>
      <c r="BH69" s="1082"/>
      <c r="BI69" s="1082"/>
      <c r="BJ69" s="1082"/>
      <c r="BK69" s="1082"/>
      <c r="BL69" s="1082"/>
      <c r="BM69" s="1082"/>
      <c r="BN69" s="1082"/>
      <c r="BO69" s="1082"/>
      <c r="BP69" s="1082"/>
      <c r="BQ69" s="1082"/>
      <c r="BR69" s="1082"/>
      <c r="BS69" s="1082"/>
      <c r="BT69" s="1082"/>
      <c r="BU69" s="1082"/>
      <c r="BV69" s="1082"/>
      <c r="BW69" s="1082"/>
      <c r="BX69" s="1082"/>
      <c r="BY69" s="1082"/>
      <c r="BZ69" s="1082"/>
      <c r="CA69" s="1082"/>
      <c r="CB69" s="1082"/>
      <c r="CC69" s="1082"/>
      <c r="CD69" s="1082"/>
      <c r="CE69" s="1082"/>
      <c r="CF69" s="1082"/>
      <c r="CG69" s="1082"/>
      <c r="CH69" s="1082"/>
      <c r="CI69" s="1082"/>
      <c r="CJ69" s="1082"/>
      <c r="CK69" s="1082"/>
      <c r="CL69" s="1082"/>
      <c r="CM69" s="1082"/>
      <c r="CN69" s="1082"/>
      <c r="CO69" s="1082"/>
      <c r="CP69" s="1082"/>
      <c r="CQ69" s="1082"/>
      <c r="CR69" s="1082"/>
      <c r="CS69" s="1082"/>
      <c r="CT69" s="1082"/>
      <c r="CU69" s="1082"/>
      <c r="CV69" s="1082"/>
      <c r="CW69" s="1082"/>
      <c r="CX69" s="1082"/>
      <c r="CY69" s="1082"/>
      <c r="CZ69" s="1082"/>
      <c r="DA69" s="1082"/>
      <c r="DB69" s="1082"/>
      <c r="DC69" s="1087"/>
    </row>
    <row r="70" spans="2:107">
      <c r="B70" s="760"/>
      <c r="H70" s="1058"/>
      <c r="I70" s="1058"/>
      <c r="J70" s="1061"/>
      <c r="K70" s="1061"/>
      <c r="L70" s="1069"/>
      <c r="M70" s="1061"/>
      <c r="N70" s="1069"/>
      <c r="AN70" s="1057"/>
      <c r="AO70" s="1057"/>
      <c r="AP70" s="1057"/>
      <c r="AZ70" s="1057"/>
      <c r="BA70" s="1057"/>
      <c r="BB70" s="1057"/>
      <c r="BL70" s="1057"/>
      <c r="BM70" s="1057"/>
      <c r="BN70" s="1057"/>
      <c r="BX70" s="1057"/>
      <c r="BY70" s="1057"/>
      <c r="BZ70" s="1057"/>
      <c r="CJ70" s="1057"/>
      <c r="CK70" s="1057"/>
      <c r="CL70" s="1057"/>
      <c r="CV70" s="1057"/>
      <c r="CW70" s="1057"/>
      <c r="CX70" s="1057"/>
    </row>
    <row r="71" spans="2:107">
      <c r="B71" s="760"/>
      <c r="G71" s="1056"/>
      <c r="I71" s="1060"/>
      <c r="J71" s="1061"/>
      <c r="K71" s="1061"/>
      <c r="L71" s="1069"/>
      <c r="M71" s="1061"/>
      <c r="N71" s="1069"/>
      <c r="AM71" s="1056"/>
      <c r="AN71" s="365" t="s">
        <v>169</v>
      </c>
    </row>
    <row r="72" spans="2:107">
      <c r="B72" s="760"/>
      <c r="G72" s="1054"/>
      <c r="H72" s="1054"/>
      <c r="I72" s="1054"/>
      <c r="J72" s="1054"/>
      <c r="K72" s="1062"/>
      <c r="L72" s="1062"/>
      <c r="M72" s="1070"/>
      <c r="N72" s="1070"/>
      <c r="AN72" s="1077"/>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79" t="s">
        <v>522</v>
      </c>
      <c r="BQ72" s="1079"/>
      <c r="BR72" s="1079"/>
      <c r="BS72" s="1079"/>
      <c r="BT72" s="1079"/>
      <c r="BU72" s="1079"/>
      <c r="BV72" s="1079"/>
      <c r="BW72" s="1079"/>
      <c r="BX72" s="1079" t="s">
        <v>379</v>
      </c>
      <c r="BY72" s="1079"/>
      <c r="BZ72" s="1079"/>
      <c r="CA72" s="1079"/>
      <c r="CB72" s="1079"/>
      <c r="CC72" s="1079"/>
      <c r="CD72" s="1079"/>
      <c r="CE72" s="1079"/>
      <c r="CF72" s="1079" t="s">
        <v>219</v>
      </c>
      <c r="CG72" s="1079"/>
      <c r="CH72" s="1079"/>
      <c r="CI72" s="1079"/>
      <c r="CJ72" s="1079"/>
      <c r="CK72" s="1079"/>
      <c r="CL72" s="1079"/>
      <c r="CM72" s="1079"/>
      <c r="CN72" s="1079" t="s">
        <v>442</v>
      </c>
      <c r="CO72" s="1079"/>
      <c r="CP72" s="1079"/>
      <c r="CQ72" s="1079"/>
      <c r="CR72" s="1079"/>
      <c r="CS72" s="1079"/>
      <c r="CT72" s="1079"/>
      <c r="CU72" s="1079"/>
      <c r="CV72" s="1079" t="s">
        <v>354</v>
      </c>
      <c r="CW72" s="1079"/>
      <c r="CX72" s="1079"/>
      <c r="CY72" s="1079"/>
      <c r="CZ72" s="1079"/>
      <c r="DA72" s="1079"/>
      <c r="DB72" s="1079"/>
      <c r="DC72" s="1079"/>
    </row>
    <row r="73" spans="2:107">
      <c r="B73" s="760"/>
      <c r="G73" s="1055"/>
      <c r="H73" s="1055"/>
      <c r="I73" s="1055"/>
      <c r="J73" s="1055"/>
      <c r="K73" s="1065"/>
      <c r="L73" s="1065"/>
      <c r="M73" s="1065"/>
      <c r="N73" s="1065"/>
      <c r="AM73" s="1057"/>
      <c r="AN73" s="1078" t="s">
        <v>533</v>
      </c>
      <c r="AO73" s="1078"/>
      <c r="AP73" s="1078"/>
      <c r="AQ73" s="1078"/>
      <c r="AR73" s="1078"/>
      <c r="AS73" s="1078"/>
      <c r="AT73" s="1078"/>
      <c r="AU73" s="1078"/>
      <c r="AV73" s="1078"/>
      <c r="AW73" s="1078"/>
      <c r="AX73" s="1078"/>
      <c r="AY73" s="1078"/>
      <c r="AZ73" s="1078"/>
      <c r="BA73" s="1078"/>
      <c r="BB73" s="1078" t="s">
        <v>535</v>
      </c>
      <c r="BC73" s="1078"/>
      <c r="BD73" s="1078"/>
      <c r="BE73" s="1078"/>
      <c r="BF73" s="1078"/>
      <c r="BG73" s="1078"/>
      <c r="BH73" s="1078"/>
      <c r="BI73" s="1078"/>
      <c r="BJ73" s="1078"/>
      <c r="BK73" s="1078"/>
      <c r="BL73" s="1078"/>
      <c r="BM73" s="1078"/>
      <c r="BN73" s="1078"/>
      <c r="BO73" s="1078"/>
      <c r="BP73" s="1084"/>
      <c r="BQ73" s="1084"/>
      <c r="BR73" s="1084"/>
      <c r="BS73" s="1084"/>
      <c r="BT73" s="1084"/>
      <c r="BU73" s="1084"/>
      <c r="BV73" s="1084"/>
      <c r="BW73" s="1084"/>
      <c r="BX73" s="1084"/>
      <c r="BY73" s="1084"/>
      <c r="BZ73" s="1084"/>
      <c r="CA73" s="1084"/>
      <c r="CB73" s="1084"/>
      <c r="CC73" s="1084"/>
      <c r="CD73" s="1084"/>
      <c r="CE73" s="1084"/>
      <c r="CF73" s="1084"/>
      <c r="CG73" s="1084"/>
      <c r="CH73" s="1084"/>
      <c r="CI73" s="1084"/>
      <c r="CJ73" s="1084"/>
      <c r="CK73" s="1084"/>
      <c r="CL73" s="1084"/>
      <c r="CM73" s="1084"/>
      <c r="CN73" s="1084"/>
      <c r="CO73" s="1084"/>
      <c r="CP73" s="1084"/>
      <c r="CQ73" s="1084"/>
      <c r="CR73" s="1084"/>
      <c r="CS73" s="1084"/>
      <c r="CT73" s="1084"/>
      <c r="CU73" s="1084"/>
      <c r="CV73" s="1084"/>
      <c r="CW73" s="1084"/>
      <c r="CX73" s="1084"/>
      <c r="CY73" s="1084"/>
      <c r="CZ73" s="1084"/>
      <c r="DA73" s="1084"/>
      <c r="DB73" s="1084"/>
      <c r="DC73" s="1084"/>
    </row>
    <row r="74" spans="2:107">
      <c r="B74" s="760"/>
      <c r="G74" s="1055"/>
      <c r="H74" s="1055"/>
      <c r="I74" s="1055"/>
      <c r="J74" s="1055"/>
      <c r="K74" s="1065"/>
      <c r="L74" s="1065"/>
      <c r="M74" s="1065"/>
      <c r="N74" s="1065"/>
      <c r="AM74" s="1057"/>
      <c r="AN74" s="1078"/>
      <c r="AO74" s="1078"/>
      <c r="AP74" s="1078"/>
      <c r="AQ74" s="1078"/>
      <c r="AR74" s="1078"/>
      <c r="AS74" s="1078"/>
      <c r="AT74" s="1078"/>
      <c r="AU74" s="1078"/>
      <c r="AV74" s="1078"/>
      <c r="AW74" s="1078"/>
      <c r="AX74" s="1078"/>
      <c r="AY74" s="1078"/>
      <c r="AZ74" s="1078"/>
      <c r="BA74" s="1078"/>
      <c r="BB74" s="1078"/>
      <c r="BC74" s="1078"/>
      <c r="BD74" s="1078"/>
      <c r="BE74" s="1078"/>
      <c r="BF74" s="1078"/>
      <c r="BG74" s="1078"/>
      <c r="BH74" s="1078"/>
      <c r="BI74" s="1078"/>
      <c r="BJ74" s="1078"/>
      <c r="BK74" s="1078"/>
      <c r="BL74" s="1078"/>
      <c r="BM74" s="1078"/>
      <c r="BN74" s="1078"/>
      <c r="BO74" s="1078"/>
      <c r="BP74" s="1084"/>
      <c r="BQ74" s="1084"/>
      <c r="BR74" s="1084"/>
      <c r="BS74" s="1084"/>
      <c r="BT74" s="1084"/>
      <c r="BU74" s="1084"/>
      <c r="BV74" s="1084"/>
      <c r="BW74" s="1084"/>
      <c r="BX74" s="1084"/>
      <c r="BY74" s="1084"/>
      <c r="BZ74" s="1084"/>
      <c r="CA74" s="1084"/>
      <c r="CB74" s="1084"/>
      <c r="CC74" s="1084"/>
      <c r="CD74" s="1084"/>
      <c r="CE74" s="1084"/>
      <c r="CF74" s="1084"/>
      <c r="CG74" s="1084"/>
      <c r="CH74" s="1084"/>
      <c r="CI74" s="1084"/>
      <c r="CJ74" s="1084"/>
      <c r="CK74" s="1084"/>
      <c r="CL74" s="1084"/>
      <c r="CM74" s="1084"/>
      <c r="CN74" s="1084"/>
      <c r="CO74" s="1084"/>
      <c r="CP74" s="1084"/>
      <c r="CQ74" s="1084"/>
      <c r="CR74" s="1084"/>
      <c r="CS74" s="1084"/>
      <c r="CT74" s="1084"/>
      <c r="CU74" s="1084"/>
      <c r="CV74" s="1084"/>
      <c r="CW74" s="1084"/>
      <c r="CX74" s="1084"/>
      <c r="CY74" s="1084"/>
      <c r="CZ74" s="1084"/>
      <c r="DA74" s="1084"/>
      <c r="DB74" s="1084"/>
      <c r="DC74" s="1084"/>
    </row>
    <row r="75" spans="2:107">
      <c r="B75" s="760"/>
      <c r="G75" s="1055"/>
      <c r="H75" s="1055"/>
      <c r="I75" s="1054"/>
      <c r="J75" s="1054"/>
      <c r="K75" s="1063"/>
      <c r="L75" s="1063"/>
      <c r="M75" s="1063"/>
      <c r="N75" s="1063"/>
      <c r="AM75" s="1057"/>
      <c r="AN75" s="1078"/>
      <c r="AO75" s="1078"/>
      <c r="AP75" s="1078"/>
      <c r="AQ75" s="1078"/>
      <c r="AR75" s="1078"/>
      <c r="AS75" s="1078"/>
      <c r="AT75" s="1078"/>
      <c r="AU75" s="1078"/>
      <c r="AV75" s="1078"/>
      <c r="AW75" s="1078"/>
      <c r="AX75" s="1078"/>
      <c r="AY75" s="1078"/>
      <c r="AZ75" s="1078"/>
      <c r="BA75" s="1078"/>
      <c r="BB75" s="1078" t="s">
        <v>409</v>
      </c>
      <c r="BC75" s="1078"/>
      <c r="BD75" s="1078"/>
      <c r="BE75" s="1078"/>
      <c r="BF75" s="1078"/>
      <c r="BG75" s="1078"/>
      <c r="BH75" s="1078"/>
      <c r="BI75" s="1078"/>
      <c r="BJ75" s="1078"/>
      <c r="BK75" s="1078"/>
      <c r="BL75" s="1078"/>
      <c r="BM75" s="1078"/>
      <c r="BN75" s="1078"/>
      <c r="BO75" s="1078"/>
      <c r="BP75" s="1084">
        <v>9.9</v>
      </c>
      <c r="BQ75" s="1084"/>
      <c r="BR75" s="1084"/>
      <c r="BS75" s="1084"/>
      <c r="BT75" s="1084"/>
      <c r="BU75" s="1084"/>
      <c r="BV75" s="1084"/>
      <c r="BW75" s="1084"/>
      <c r="BX75" s="1084">
        <v>6.8</v>
      </c>
      <c r="BY75" s="1084"/>
      <c r="BZ75" s="1084"/>
      <c r="CA75" s="1084"/>
      <c r="CB75" s="1084"/>
      <c r="CC75" s="1084"/>
      <c r="CD75" s="1084"/>
      <c r="CE75" s="1084"/>
      <c r="CF75" s="1084">
        <v>4.4000000000000004</v>
      </c>
      <c r="CG75" s="1084"/>
      <c r="CH75" s="1084"/>
      <c r="CI75" s="1084"/>
      <c r="CJ75" s="1084"/>
      <c r="CK75" s="1084"/>
      <c r="CL75" s="1084"/>
      <c r="CM75" s="1084"/>
      <c r="CN75" s="1084">
        <v>1.2</v>
      </c>
      <c r="CO75" s="1084"/>
      <c r="CP75" s="1084"/>
      <c r="CQ75" s="1084"/>
      <c r="CR75" s="1084"/>
      <c r="CS75" s="1084"/>
      <c r="CT75" s="1084"/>
      <c r="CU75" s="1084"/>
      <c r="CV75" s="1084">
        <v>0</v>
      </c>
      <c r="CW75" s="1084"/>
      <c r="CX75" s="1084"/>
      <c r="CY75" s="1084"/>
      <c r="CZ75" s="1084"/>
      <c r="DA75" s="1084"/>
      <c r="DB75" s="1084"/>
      <c r="DC75" s="1084"/>
    </row>
    <row r="76" spans="2:107">
      <c r="B76" s="760"/>
      <c r="G76" s="1055"/>
      <c r="H76" s="1055"/>
      <c r="I76" s="1054"/>
      <c r="J76" s="1054"/>
      <c r="K76" s="1063"/>
      <c r="L76" s="1063"/>
      <c r="M76" s="1063"/>
      <c r="N76" s="1063"/>
      <c r="AM76" s="1057"/>
      <c r="AN76" s="1078"/>
      <c r="AO76" s="1078"/>
      <c r="AP76" s="1078"/>
      <c r="AQ76" s="1078"/>
      <c r="AR76" s="1078"/>
      <c r="AS76" s="1078"/>
      <c r="AT76" s="1078"/>
      <c r="AU76" s="1078"/>
      <c r="AV76" s="1078"/>
      <c r="AW76" s="1078"/>
      <c r="AX76" s="1078"/>
      <c r="AY76" s="1078"/>
      <c r="AZ76" s="1078"/>
      <c r="BA76" s="1078"/>
      <c r="BB76" s="1078"/>
      <c r="BC76" s="1078"/>
      <c r="BD76" s="1078"/>
      <c r="BE76" s="1078"/>
      <c r="BF76" s="1078"/>
      <c r="BG76" s="1078"/>
      <c r="BH76" s="1078"/>
      <c r="BI76" s="1078"/>
      <c r="BJ76" s="1078"/>
      <c r="BK76" s="1078"/>
      <c r="BL76" s="1078"/>
      <c r="BM76" s="1078"/>
      <c r="BN76" s="1078"/>
      <c r="BO76" s="1078"/>
      <c r="BP76" s="1084"/>
      <c r="BQ76" s="1084"/>
      <c r="BR76" s="1084"/>
      <c r="BS76" s="1084"/>
      <c r="BT76" s="1084"/>
      <c r="BU76" s="1084"/>
      <c r="BV76" s="1084"/>
      <c r="BW76" s="1084"/>
      <c r="BX76" s="1084"/>
      <c r="BY76" s="1084"/>
      <c r="BZ76" s="1084"/>
      <c r="CA76" s="1084"/>
      <c r="CB76" s="1084"/>
      <c r="CC76" s="1084"/>
      <c r="CD76" s="1084"/>
      <c r="CE76" s="1084"/>
      <c r="CF76" s="1084"/>
      <c r="CG76" s="1084"/>
      <c r="CH76" s="1084"/>
      <c r="CI76" s="1084"/>
      <c r="CJ76" s="1084"/>
      <c r="CK76" s="1084"/>
      <c r="CL76" s="1084"/>
      <c r="CM76" s="1084"/>
      <c r="CN76" s="1084"/>
      <c r="CO76" s="1084"/>
      <c r="CP76" s="1084"/>
      <c r="CQ76" s="1084"/>
      <c r="CR76" s="1084"/>
      <c r="CS76" s="1084"/>
      <c r="CT76" s="1084"/>
      <c r="CU76" s="1084"/>
      <c r="CV76" s="1084"/>
      <c r="CW76" s="1084"/>
      <c r="CX76" s="1084"/>
      <c r="CY76" s="1084"/>
      <c r="CZ76" s="1084"/>
      <c r="DA76" s="1084"/>
      <c r="DB76" s="1084"/>
      <c r="DC76" s="1084"/>
    </row>
    <row r="77" spans="2:107">
      <c r="B77" s="760"/>
      <c r="G77" s="1054"/>
      <c r="H77" s="1054"/>
      <c r="I77" s="1054"/>
      <c r="J77" s="1054"/>
      <c r="K77" s="1065"/>
      <c r="L77" s="1065"/>
      <c r="M77" s="1065"/>
      <c r="N77" s="1065"/>
      <c r="AN77" s="1079" t="s">
        <v>56</v>
      </c>
      <c r="AO77" s="1079"/>
      <c r="AP77" s="1079"/>
      <c r="AQ77" s="1079"/>
      <c r="AR77" s="1079"/>
      <c r="AS77" s="1079"/>
      <c r="AT77" s="1079"/>
      <c r="AU77" s="1079"/>
      <c r="AV77" s="1079"/>
      <c r="AW77" s="1079"/>
      <c r="AX77" s="1079"/>
      <c r="AY77" s="1079"/>
      <c r="AZ77" s="1079"/>
      <c r="BA77" s="1079"/>
      <c r="BB77" s="1078" t="s">
        <v>535</v>
      </c>
      <c r="BC77" s="1078"/>
      <c r="BD77" s="1078"/>
      <c r="BE77" s="1078"/>
      <c r="BF77" s="1078"/>
      <c r="BG77" s="1078"/>
      <c r="BH77" s="1078"/>
      <c r="BI77" s="1078"/>
      <c r="BJ77" s="1078"/>
      <c r="BK77" s="1078"/>
      <c r="BL77" s="1078"/>
      <c r="BM77" s="1078"/>
      <c r="BN77" s="1078"/>
      <c r="BO77" s="1078"/>
      <c r="BP77" s="1084">
        <v>0</v>
      </c>
      <c r="BQ77" s="1084"/>
      <c r="BR77" s="1084"/>
      <c r="BS77" s="1084"/>
      <c r="BT77" s="1084"/>
      <c r="BU77" s="1084"/>
      <c r="BV77" s="1084"/>
      <c r="BW77" s="1084"/>
      <c r="BX77" s="1084">
        <v>0</v>
      </c>
      <c r="BY77" s="1084"/>
      <c r="BZ77" s="1084"/>
      <c r="CA77" s="1084"/>
      <c r="CB77" s="1084"/>
      <c r="CC77" s="1084"/>
      <c r="CD77" s="1084"/>
      <c r="CE77" s="1084"/>
      <c r="CF77" s="1084">
        <v>0</v>
      </c>
      <c r="CG77" s="1084"/>
      <c r="CH77" s="1084"/>
      <c r="CI77" s="1084"/>
      <c r="CJ77" s="1084"/>
      <c r="CK77" s="1084"/>
      <c r="CL77" s="1084"/>
      <c r="CM77" s="1084"/>
      <c r="CN77" s="1084">
        <v>0</v>
      </c>
      <c r="CO77" s="1084"/>
      <c r="CP77" s="1084"/>
      <c r="CQ77" s="1084"/>
      <c r="CR77" s="1084"/>
      <c r="CS77" s="1084"/>
      <c r="CT77" s="1084"/>
      <c r="CU77" s="1084"/>
      <c r="CV77" s="1084">
        <v>0</v>
      </c>
      <c r="CW77" s="1084"/>
      <c r="CX77" s="1084"/>
      <c r="CY77" s="1084"/>
      <c r="CZ77" s="1084"/>
      <c r="DA77" s="1084"/>
      <c r="DB77" s="1084"/>
      <c r="DC77" s="1084"/>
    </row>
    <row r="78" spans="2:107">
      <c r="B78" s="760"/>
      <c r="G78" s="1054"/>
      <c r="H78" s="1054"/>
      <c r="I78" s="1054"/>
      <c r="J78" s="1054"/>
      <c r="K78" s="1065"/>
      <c r="L78" s="1065"/>
      <c r="M78" s="1065"/>
      <c r="N78" s="1065"/>
      <c r="AN78" s="1079"/>
      <c r="AO78" s="1079"/>
      <c r="AP78" s="1079"/>
      <c r="AQ78" s="1079"/>
      <c r="AR78" s="1079"/>
      <c r="AS78" s="1079"/>
      <c r="AT78" s="1079"/>
      <c r="AU78" s="1079"/>
      <c r="AV78" s="1079"/>
      <c r="AW78" s="1079"/>
      <c r="AX78" s="1079"/>
      <c r="AY78" s="1079"/>
      <c r="AZ78" s="1079"/>
      <c r="BA78" s="1079"/>
      <c r="BB78" s="1078"/>
      <c r="BC78" s="1078"/>
      <c r="BD78" s="1078"/>
      <c r="BE78" s="1078"/>
      <c r="BF78" s="1078"/>
      <c r="BG78" s="1078"/>
      <c r="BH78" s="1078"/>
      <c r="BI78" s="1078"/>
      <c r="BJ78" s="1078"/>
      <c r="BK78" s="1078"/>
      <c r="BL78" s="1078"/>
      <c r="BM78" s="1078"/>
      <c r="BN78" s="1078"/>
      <c r="BO78" s="1078"/>
      <c r="BP78" s="1084"/>
      <c r="BQ78" s="1084"/>
      <c r="BR78" s="1084"/>
      <c r="BS78" s="1084"/>
      <c r="BT78" s="1084"/>
      <c r="BU78" s="1084"/>
      <c r="BV78" s="1084"/>
      <c r="BW78" s="1084"/>
      <c r="BX78" s="1084"/>
      <c r="BY78" s="1084"/>
      <c r="BZ78" s="1084"/>
      <c r="CA78" s="1084"/>
      <c r="CB78" s="1084"/>
      <c r="CC78" s="1084"/>
      <c r="CD78" s="1084"/>
      <c r="CE78" s="1084"/>
      <c r="CF78" s="1084"/>
      <c r="CG78" s="1084"/>
      <c r="CH78" s="1084"/>
      <c r="CI78" s="1084"/>
      <c r="CJ78" s="1084"/>
      <c r="CK78" s="1084"/>
      <c r="CL78" s="1084"/>
      <c r="CM78" s="1084"/>
      <c r="CN78" s="1084"/>
      <c r="CO78" s="1084"/>
      <c r="CP78" s="1084"/>
      <c r="CQ78" s="1084"/>
      <c r="CR78" s="1084"/>
      <c r="CS78" s="1084"/>
      <c r="CT78" s="1084"/>
      <c r="CU78" s="1084"/>
      <c r="CV78" s="1084"/>
      <c r="CW78" s="1084"/>
      <c r="CX78" s="1084"/>
      <c r="CY78" s="1084"/>
      <c r="CZ78" s="1084"/>
      <c r="DA78" s="1084"/>
      <c r="DB78" s="1084"/>
      <c r="DC78" s="1084"/>
    </row>
    <row r="79" spans="2:107">
      <c r="B79" s="760"/>
      <c r="G79" s="1054"/>
      <c r="H79" s="1054"/>
      <c r="I79" s="1060"/>
      <c r="J79" s="1060"/>
      <c r="K79" s="1066"/>
      <c r="L79" s="1066"/>
      <c r="M79" s="1066"/>
      <c r="N79" s="1066"/>
      <c r="AN79" s="1079"/>
      <c r="AO79" s="1079"/>
      <c r="AP79" s="1079"/>
      <c r="AQ79" s="1079"/>
      <c r="AR79" s="1079"/>
      <c r="AS79" s="1079"/>
      <c r="AT79" s="1079"/>
      <c r="AU79" s="1079"/>
      <c r="AV79" s="1079"/>
      <c r="AW79" s="1079"/>
      <c r="AX79" s="1079"/>
      <c r="AY79" s="1079"/>
      <c r="AZ79" s="1079"/>
      <c r="BA79" s="1079"/>
      <c r="BB79" s="1078" t="s">
        <v>409</v>
      </c>
      <c r="BC79" s="1078"/>
      <c r="BD79" s="1078"/>
      <c r="BE79" s="1078"/>
      <c r="BF79" s="1078"/>
      <c r="BG79" s="1078"/>
      <c r="BH79" s="1078"/>
      <c r="BI79" s="1078"/>
      <c r="BJ79" s="1078"/>
      <c r="BK79" s="1078"/>
      <c r="BL79" s="1078"/>
      <c r="BM79" s="1078"/>
      <c r="BN79" s="1078"/>
      <c r="BO79" s="1078"/>
      <c r="BP79" s="1084">
        <v>8.1999999999999993</v>
      </c>
      <c r="BQ79" s="1084"/>
      <c r="BR79" s="1084"/>
      <c r="BS79" s="1084"/>
      <c r="BT79" s="1084"/>
      <c r="BU79" s="1084"/>
      <c r="BV79" s="1084"/>
      <c r="BW79" s="1084"/>
      <c r="BX79" s="1084">
        <v>7.8</v>
      </c>
      <c r="BY79" s="1084"/>
      <c r="BZ79" s="1084"/>
      <c r="CA79" s="1084"/>
      <c r="CB79" s="1084"/>
      <c r="CC79" s="1084"/>
      <c r="CD79" s="1084"/>
      <c r="CE79" s="1084"/>
      <c r="CF79" s="1084">
        <v>7.4</v>
      </c>
      <c r="CG79" s="1084"/>
      <c r="CH79" s="1084"/>
      <c r="CI79" s="1084"/>
      <c r="CJ79" s="1084"/>
      <c r="CK79" s="1084"/>
      <c r="CL79" s="1084"/>
      <c r="CM79" s="1084"/>
      <c r="CN79" s="1084">
        <v>7.1</v>
      </c>
      <c r="CO79" s="1084"/>
      <c r="CP79" s="1084"/>
      <c r="CQ79" s="1084"/>
      <c r="CR79" s="1084"/>
      <c r="CS79" s="1084"/>
      <c r="CT79" s="1084"/>
      <c r="CU79" s="1084"/>
      <c r="CV79" s="1084">
        <v>7.1</v>
      </c>
      <c r="CW79" s="1084"/>
      <c r="CX79" s="1084"/>
      <c r="CY79" s="1084"/>
      <c r="CZ79" s="1084"/>
      <c r="DA79" s="1084"/>
      <c r="DB79" s="1084"/>
      <c r="DC79" s="1084"/>
    </row>
    <row r="80" spans="2:107">
      <c r="B80" s="760"/>
      <c r="G80" s="1054"/>
      <c r="H80" s="1054"/>
      <c r="I80" s="1060"/>
      <c r="J80" s="1060"/>
      <c r="K80" s="1066"/>
      <c r="L80" s="1066"/>
      <c r="M80" s="1066"/>
      <c r="N80" s="1066"/>
      <c r="AN80" s="1079"/>
      <c r="AO80" s="1079"/>
      <c r="AP80" s="1079"/>
      <c r="AQ80" s="1079"/>
      <c r="AR80" s="1079"/>
      <c r="AS80" s="1079"/>
      <c r="AT80" s="1079"/>
      <c r="AU80" s="1079"/>
      <c r="AV80" s="1079"/>
      <c r="AW80" s="1079"/>
      <c r="AX80" s="1079"/>
      <c r="AY80" s="1079"/>
      <c r="AZ80" s="1079"/>
      <c r="BA80" s="1079"/>
      <c r="BB80" s="1078"/>
      <c r="BC80" s="1078"/>
      <c r="BD80" s="1078"/>
      <c r="BE80" s="1078"/>
      <c r="BF80" s="1078"/>
      <c r="BG80" s="1078"/>
      <c r="BH80" s="1078"/>
      <c r="BI80" s="1078"/>
      <c r="BJ80" s="1078"/>
      <c r="BK80" s="1078"/>
      <c r="BL80" s="1078"/>
      <c r="BM80" s="1078"/>
      <c r="BN80" s="1078"/>
      <c r="BO80" s="1078"/>
      <c r="BP80" s="1084"/>
      <c r="BQ80" s="1084"/>
      <c r="BR80" s="1084"/>
      <c r="BS80" s="1084"/>
      <c r="BT80" s="1084"/>
      <c r="BU80" s="1084"/>
      <c r="BV80" s="1084"/>
      <c r="BW80" s="1084"/>
      <c r="BX80" s="1084"/>
      <c r="BY80" s="1084"/>
      <c r="BZ80" s="1084"/>
      <c r="CA80" s="1084"/>
      <c r="CB80" s="1084"/>
      <c r="CC80" s="1084"/>
      <c r="CD80" s="1084"/>
      <c r="CE80" s="1084"/>
      <c r="CF80" s="1084"/>
      <c r="CG80" s="1084"/>
      <c r="CH80" s="1084"/>
      <c r="CI80" s="1084"/>
      <c r="CJ80" s="1084"/>
      <c r="CK80" s="1084"/>
      <c r="CL80" s="1084"/>
      <c r="CM80" s="1084"/>
      <c r="CN80" s="1084"/>
      <c r="CO80" s="1084"/>
      <c r="CP80" s="1084"/>
      <c r="CQ80" s="1084"/>
      <c r="CR80" s="1084"/>
      <c r="CS80" s="1084"/>
      <c r="CT80" s="1084"/>
      <c r="CU80" s="1084"/>
      <c r="CV80" s="1084"/>
      <c r="CW80" s="1084"/>
      <c r="CX80" s="1084"/>
      <c r="CY80" s="1084"/>
      <c r="CZ80" s="1084"/>
      <c r="DA80" s="1084"/>
      <c r="DB80" s="1084"/>
      <c r="DC80" s="1084"/>
    </row>
    <row r="81" spans="2:109">
      <c r="B81" s="760"/>
    </row>
    <row r="82" spans="2:109" ht="17.25">
      <c r="B82" s="760"/>
      <c r="K82" s="1067"/>
      <c r="L82" s="1067"/>
      <c r="M82" s="1067"/>
      <c r="N82" s="1067"/>
      <c r="AQ82" s="1067"/>
      <c r="AR82" s="1067"/>
      <c r="AS82" s="1067"/>
      <c r="AT82" s="1067"/>
      <c r="BC82" s="1067"/>
      <c r="BD82" s="1067"/>
      <c r="BE82" s="1067"/>
      <c r="BF82" s="1067"/>
      <c r="BO82" s="1067"/>
      <c r="BP82" s="1067"/>
      <c r="BQ82" s="1067"/>
      <c r="BR82" s="1067"/>
      <c r="CA82" s="1067"/>
      <c r="CB82" s="1067"/>
      <c r="CC82" s="1067"/>
      <c r="CD82" s="1067"/>
      <c r="CM82" s="1067"/>
      <c r="CN82" s="1067"/>
      <c r="CO82" s="1067"/>
      <c r="CP82" s="1067"/>
      <c r="CY82" s="1067"/>
      <c r="CZ82" s="1067"/>
      <c r="DA82" s="1067"/>
      <c r="DB82" s="1067"/>
      <c r="DC82" s="1067"/>
    </row>
    <row r="83" spans="2:109">
      <c r="B83" s="770"/>
      <c r="C83" s="768"/>
      <c r="D83" s="768"/>
      <c r="E83" s="768"/>
      <c r="F83" s="768"/>
      <c r="G83" s="768"/>
      <c r="H83" s="768"/>
      <c r="I83" s="768"/>
      <c r="J83" s="768"/>
      <c r="K83" s="768"/>
      <c r="L83" s="768"/>
      <c r="M83" s="768"/>
      <c r="N83" s="768"/>
      <c r="O83" s="768"/>
      <c r="P83" s="768"/>
      <c r="Q83" s="768"/>
      <c r="R83" s="768"/>
      <c r="S83" s="768"/>
      <c r="T83" s="768"/>
      <c r="U83" s="768"/>
      <c r="V83" s="768"/>
      <c r="W83" s="768"/>
      <c r="X83" s="768"/>
      <c r="Y83" s="768"/>
      <c r="Z83" s="768"/>
      <c r="AA83" s="768"/>
      <c r="AB83" s="768"/>
      <c r="AC83" s="768"/>
      <c r="AD83" s="768"/>
      <c r="AE83" s="768"/>
      <c r="AF83" s="768"/>
      <c r="AG83" s="768"/>
      <c r="AH83" s="768"/>
      <c r="AI83" s="768"/>
      <c r="AJ83" s="768"/>
      <c r="AK83" s="768"/>
      <c r="AL83" s="768"/>
      <c r="AM83" s="768"/>
      <c r="AN83" s="768"/>
      <c r="AO83" s="768"/>
      <c r="AP83" s="768"/>
      <c r="AQ83" s="768"/>
      <c r="AR83" s="768"/>
      <c r="AS83" s="768"/>
      <c r="AT83" s="768"/>
      <c r="AU83" s="768"/>
      <c r="AV83" s="768"/>
      <c r="AW83" s="768"/>
      <c r="AX83" s="768"/>
      <c r="AY83" s="768"/>
      <c r="AZ83" s="768"/>
      <c r="BA83" s="768"/>
      <c r="BB83" s="768"/>
      <c r="BC83" s="768"/>
      <c r="BD83" s="768"/>
      <c r="BE83" s="768"/>
      <c r="BF83" s="768"/>
      <c r="BG83" s="768"/>
      <c r="BH83" s="768"/>
      <c r="BI83" s="768"/>
      <c r="BJ83" s="768"/>
      <c r="BK83" s="768"/>
      <c r="BL83" s="768"/>
      <c r="BM83" s="768"/>
      <c r="BN83" s="768"/>
      <c r="BO83" s="768"/>
      <c r="BP83" s="768"/>
      <c r="BQ83" s="768"/>
      <c r="BR83" s="768"/>
      <c r="BS83" s="768"/>
      <c r="BT83" s="768"/>
      <c r="BU83" s="768"/>
      <c r="BV83" s="768"/>
      <c r="BW83" s="768"/>
      <c r="BX83" s="768"/>
      <c r="BY83" s="768"/>
      <c r="BZ83" s="768"/>
      <c r="CA83" s="768"/>
      <c r="CB83" s="768"/>
      <c r="CC83" s="768"/>
      <c r="CD83" s="768"/>
      <c r="CE83" s="768"/>
      <c r="CF83" s="768"/>
      <c r="CG83" s="768"/>
      <c r="CH83" s="768"/>
      <c r="CI83" s="768"/>
      <c r="CJ83" s="768"/>
      <c r="CK83" s="768"/>
      <c r="CL83" s="768"/>
      <c r="CM83" s="768"/>
      <c r="CN83" s="768"/>
      <c r="CO83" s="768"/>
      <c r="CP83" s="768"/>
      <c r="CQ83" s="768"/>
      <c r="CR83" s="768"/>
      <c r="CS83" s="768"/>
      <c r="CT83" s="768"/>
      <c r="CU83" s="768"/>
      <c r="CV83" s="768"/>
      <c r="CW83" s="768"/>
      <c r="CX83" s="768"/>
      <c r="CY83" s="768"/>
      <c r="CZ83" s="768"/>
      <c r="DA83" s="768"/>
      <c r="DB83" s="768"/>
      <c r="DC83" s="768"/>
      <c r="DD83" s="867"/>
    </row>
    <row r="84" spans="2:109">
      <c r="DD84" s="771"/>
      <c r="DE84" s="771"/>
    </row>
    <row r="85" spans="2:109">
      <c r="DD85" s="771"/>
      <c r="DE85" s="771"/>
    </row>
    <row r="86" spans="2:109" hidden="1">
      <c r="DD86" s="771"/>
      <c r="DE86" s="771"/>
    </row>
    <row r="87" spans="2:109" hidden="1">
      <c r="K87" s="1068"/>
      <c r="AQ87" s="1068"/>
      <c r="BC87" s="1068"/>
      <c r="BO87" s="1068"/>
      <c r="CA87" s="1068"/>
      <c r="CM87" s="1068"/>
      <c r="CY87" s="1068"/>
      <c r="DD87" s="771"/>
      <c r="DE87" s="771"/>
    </row>
    <row r="88" spans="2:109" hidden="1">
      <c r="DD88" s="771"/>
      <c r="DE88" s="771"/>
    </row>
    <row r="89" spans="2:109" hidden="1">
      <c r="DD89" s="771"/>
      <c r="DE89" s="771"/>
    </row>
    <row r="90" spans="2:109" hidden="1">
      <c r="DD90" s="771"/>
      <c r="DE90" s="771"/>
    </row>
    <row r="91" spans="2:109" hidden="1">
      <c r="DD91" s="771"/>
      <c r="DE91" s="771"/>
    </row>
    <row r="92" spans="2:109" ht="13.5" hidden="1" customHeight="1">
      <c r="DD92" s="771"/>
      <c r="DE92" s="771"/>
    </row>
    <row r="93" spans="2:109" ht="13.5" hidden="1" customHeight="1">
      <c r="DD93" s="771"/>
      <c r="DE93" s="771"/>
    </row>
    <row r="94" spans="2:109" ht="13.5" hidden="1" customHeight="1">
      <c r="DD94" s="771"/>
      <c r="DE94" s="771"/>
    </row>
    <row r="95" spans="2:109" ht="13.5" hidden="1" customHeight="1">
      <c r="DD95" s="771"/>
      <c r="DE95" s="771"/>
    </row>
    <row r="96" spans="2:109" ht="13.5" hidden="1" customHeight="1">
      <c r="DD96" s="771"/>
      <c r="DE96" s="771"/>
    </row>
    <row r="97" spans="108:109" ht="13.5" hidden="1" customHeight="1">
      <c r="DD97" s="771"/>
      <c r="DE97" s="771"/>
    </row>
    <row r="98" spans="108:109" ht="13.5" hidden="1" customHeight="1">
      <c r="DD98" s="771"/>
      <c r="DE98" s="771"/>
    </row>
    <row r="99" spans="108:109" ht="13.5" hidden="1" customHeight="1">
      <c r="DD99" s="771"/>
      <c r="DE99" s="771"/>
    </row>
    <row r="100" spans="108:109" ht="13.5" hidden="1" customHeight="1">
      <c r="DD100" s="771"/>
      <c r="DE100" s="771"/>
    </row>
    <row r="101" spans="108:109" ht="13.5" hidden="1" customHeight="1">
      <c r="DD101" s="771"/>
      <c r="DE101" s="771"/>
    </row>
    <row r="102" spans="108:109" ht="13.5" hidden="1" customHeight="1">
      <c r="DD102" s="771"/>
      <c r="DE102" s="771"/>
    </row>
    <row r="103" spans="108:109" ht="13.5" hidden="1" customHeight="1">
      <c r="DD103" s="771"/>
      <c r="DE103" s="771"/>
    </row>
    <row r="104" spans="108:109" ht="13.5" hidden="1" customHeight="1">
      <c r="DD104" s="771"/>
      <c r="DE104" s="771"/>
    </row>
    <row r="105" spans="108:109" ht="13.5" hidden="1" customHeight="1">
      <c r="DD105" s="771"/>
      <c r="DE105" s="771"/>
    </row>
    <row r="106" spans="108:109" ht="13.5" hidden="1" customHeight="1">
      <c r="DD106" s="771"/>
      <c r="DE106" s="771"/>
    </row>
    <row r="107" spans="108:109" ht="13.5" hidden="1" customHeight="1">
      <c r="DD107" s="771"/>
      <c r="DE107" s="771"/>
    </row>
    <row r="108" spans="108:109" ht="13.5" hidden="1" customHeight="1">
      <c r="DD108" s="771"/>
      <c r="DE108" s="771"/>
    </row>
    <row r="109" spans="108:109" ht="13.5" hidden="1" customHeight="1">
      <c r="DD109" s="771"/>
      <c r="DE109" s="771"/>
    </row>
    <row r="110" spans="108:109" ht="13.5" hidden="1" customHeight="1">
      <c r="DD110" s="771"/>
      <c r="DE110" s="771"/>
    </row>
    <row r="111" spans="108:109" ht="13.5" hidden="1" customHeight="1">
      <c r="DD111" s="771"/>
      <c r="DE111" s="771"/>
    </row>
    <row r="112" spans="108:109" ht="13.5" hidden="1" customHeight="1">
      <c r="DD112" s="771"/>
      <c r="DE112" s="771"/>
    </row>
    <row r="113" spans="108:109" ht="13.5" hidden="1" customHeight="1">
      <c r="DD113" s="771"/>
      <c r="DE113" s="771"/>
    </row>
    <row r="114" spans="108:109" ht="13.5" hidden="1" customHeight="1">
      <c r="DD114" s="771"/>
      <c r="DE114" s="771"/>
    </row>
    <row r="115" spans="108:109" ht="13.5" hidden="1" customHeight="1">
      <c r="DD115" s="771"/>
      <c r="DE115" s="771"/>
    </row>
    <row r="116" spans="108:109" ht="13.5" hidden="1" customHeight="1">
      <c r="DD116" s="771"/>
      <c r="DE116" s="771"/>
    </row>
    <row r="117" spans="108:109" ht="13.5" hidden="1" customHeight="1">
      <c r="DD117" s="771"/>
      <c r="DE117" s="771"/>
    </row>
    <row r="118" spans="108:109" ht="13.5" hidden="1" customHeight="1">
      <c r="DD118" s="771"/>
      <c r="DE118" s="771"/>
    </row>
    <row r="119" spans="108:109" ht="13.5" hidden="1" customHeight="1">
      <c r="DD119" s="771"/>
      <c r="DE119" s="771"/>
    </row>
    <row r="120" spans="108:109" ht="13.5" hidden="1" customHeight="1">
      <c r="DD120" s="771"/>
      <c r="DE120" s="771"/>
    </row>
    <row r="121" spans="108:109" ht="13.5" hidden="1" customHeight="1">
      <c r="DD121" s="771"/>
      <c r="DE121" s="771"/>
    </row>
    <row r="122" spans="108:109" ht="13.5" hidden="1" customHeight="1">
      <c r="DD122" s="771"/>
      <c r="DE122" s="771"/>
    </row>
    <row r="123" spans="108:109" ht="13.5" hidden="1" customHeight="1">
      <c r="DD123" s="771"/>
      <c r="DE123" s="771"/>
    </row>
    <row r="124" spans="108:109" ht="13.5" hidden="1" customHeight="1">
      <c r="DD124" s="771"/>
      <c r="DE124" s="771"/>
    </row>
    <row r="125" spans="108:109" ht="13.5" hidden="1" customHeight="1">
      <c r="DD125" s="771"/>
      <c r="DE125" s="771"/>
    </row>
    <row r="126" spans="108:109" ht="13.5" hidden="1" customHeight="1">
      <c r="DD126" s="771"/>
      <c r="DE126" s="771"/>
    </row>
    <row r="127" spans="108:109" ht="13.5" hidden="1" customHeight="1">
      <c r="DD127" s="771"/>
      <c r="DE127" s="771"/>
    </row>
    <row r="128" spans="108:109" ht="13.5" hidden="1" customHeight="1">
      <c r="DD128" s="771"/>
      <c r="DE128" s="771"/>
    </row>
    <row r="129" spans="108:109" ht="13.5" hidden="1" customHeight="1">
      <c r="DD129" s="771"/>
      <c r="DE129" s="771"/>
    </row>
    <row r="130" spans="108:109" ht="13.5" hidden="1" customHeight="1">
      <c r="DD130" s="771"/>
      <c r="DE130" s="771"/>
    </row>
    <row r="131" spans="108:109" ht="13.5" hidden="1" customHeight="1">
      <c r="DD131" s="771"/>
      <c r="DE131" s="771"/>
    </row>
    <row r="132" spans="108:109" ht="13.5" hidden="1" customHeight="1">
      <c r="DD132" s="771"/>
      <c r="DE132" s="771"/>
    </row>
    <row r="133" spans="108:109" ht="13.5" hidden="1" customHeight="1">
      <c r="DD133" s="771"/>
      <c r="DE133" s="771"/>
    </row>
    <row r="134" spans="108:109" ht="13.5" hidden="1" customHeight="1">
      <c r="DD134" s="771"/>
      <c r="DE134" s="771"/>
    </row>
    <row r="135" spans="108:109" ht="13.5" hidden="1" customHeight="1">
      <c r="DD135" s="771"/>
      <c r="DE135" s="771"/>
    </row>
    <row r="136" spans="108:109" ht="13.5" hidden="1" customHeight="1">
      <c r="DD136" s="771"/>
      <c r="DE136" s="771"/>
    </row>
    <row r="137" spans="108:109" ht="13.5" hidden="1" customHeight="1">
      <c r="DD137" s="771"/>
      <c r="DE137" s="771"/>
    </row>
    <row r="138" spans="108:109" ht="13.5" hidden="1" customHeight="1">
      <c r="DD138" s="771"/>
      <c r="DE138" s="771"/>
    </row>
    <row r="139" spans="108:109" ht="13.5" hidden="1" customHeight="1">
      <c r="DD139" s="771"/>
      <c r="DE139" s="771"/>
    </row>
    <row r="140" spans="108:109" ht="13.5" hidden="1" customHeight="1">
      <c r="DD140" s="771"/>
      <c r="DE140" s="771"/>
    </row>
    <row r="141" spans="108:109" ht="13.5" hidden="1" customHeight="1">
      <c r="DD141" s="771"/>
      <c r="DE141" s="771"/>
    </row>
    <row r="142" spans="108:109" ht="13.5" hidden="1" customHeight="1">
      <c r="DD142" s="771"/>
      <c r="DE142" s="771"/>
    </row>
    <row r="143" spans="108:109" ht="13.5" hidden="1" customHeight="1">
      <c r="DD143" s="771"/>
      <c r="DE143" s="771"/>
    </row>
    <row r="144" spans="108:109" ht="13.5" hidden="1" customHeight="1">
      <c r="DD144" s="771"/>
      <c r="DE144" s="771"/>
    </row>
    <row r="145" spans="108:109" ht="13.5" hidden="1" customHeight="1">
      <c r="DD145" s="771"/>
      <c r="DE145" s="771"/>
    </row>
    <row r="146" spans="108:109" ht="13.5" hidden="1" customHeight="1">
      <c r="DD146" s="771"/>
      <c r="DE146" s="771"/>
    </row>
    <row r="147" spans="108:109" ht="13.5" hidden="1" customHeight="1">
      <c r="DD147" s="771"/>
      <c r="DE147" s="771"/>
    </row>
    <row r="148" spans="108:109" ht="13.5" hidden="1" customHeight="1">
      <c r="DD148" s="771"/>
      <c r="DE148" s="771"/>
    </row>
    <row r="149" spans="108:109" ht="13.5" hidden="1" customHeight="1">
      <c r="DD149" s="771"/>
      <c r="DE149" s="771"/>
    </row>
    <row r="150" spans="108:109" ht="13.5" hidden="1" customHeight="1">
      <c r="DD150" s="771"/>
      <c r="DE150" s="771"/>
    </row>
    <row r="151" spans="108:109" ht="13.5" hidden="1" customHeight="1">
      <c r="DD151" s="771"/>
      <c r="DE151" s="771"/>
    </row>
    <row r="152" spans="108:109" ht="13.5" hidden="1" customHeight="1">
      <c r="DD152" s="771"/>
      <c r="DE152" s="771"/>
    </row>
    <row r="153" spans="108:109" ht="13.5" hidden="1" customHeight="1">
      <c r="DD153" s="771"/>
      <c r="DE153" s="771"/>
    </row>
    <row r="154" spans="108:109" ht="13.5" hidden="1" customHeight="1">
      <c r="DD154" s="771"/>
      <c r="DE154" s="771"/>
    </row>
    <row r="155" spans="108:109" ht="13.5" hidden="1" customHeight="1">
      <c r="DD155" s="771"/>
      <c r="DE155" s="771"/>
    </row>
    <row r="156" spans="108:109" ht="13.5" hidden="1" customHeight="1">
      <c r="DD156" s="771"/>
      <c r="DE156" s="771"/>
    </row>
    <row r="157" spans="108:109" ht="13.5" hidden="1" customHeight="1">
      <c r="DD157" s="771"/>
      <c r="DE157" s="771"/>
    </row>
    <row r="158" spans="108:109" ht="13.5" hidden="1" customHeight="1">
      <c r="DD158" s="771"/>
      <c r="DE158" s="771"/>
    </row>
    <row r="159" spans="108:109" ht="13.5" hidden="1" customHeight="1">
      <c r="DD159" s="771"/>
      <c r="DE159" s="771"/>
    </row>
    <row r="160" spans="108:109" ht="13.5" hidden="1" customHeight="1">
      <c r="DD160" s="771"/>
      <c r="DE160" s="771"/>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YbGFCokYo6TVeKtjwngPcXg4BUI7+TX2yFUDnHgWvMMwTuVriDskxx6FQEqiu5xvPkSx8NK2kV91dQUHrEXfQ==" saltValue="JUtyvqcXBDF4rS9YOd0rJ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5" style="757" customWidth="1"/>
    <col min="35" max="122" width="2.5" style="758" customWidth="1"/>
    <col min="123" max="16384" width="2.5" style="758" hidden="1" customWidth="1"/>
  </cols>
  <sheetData>
    <row r="1" spans="2:34" ht="13.5" customHeight="1">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row>
    <row r="2" spans="2:34">
      <c r="S2" s="758"/>
      <c r="AH2" s="758"/>
    </row>
    <row r="3" spans="2:34">
      <c r="C3" s="758"/>
      <c r="D3" s="758"/>
      <c r="E3" s="758"/>
      <c r="F3" s="758"/>
      <c r="G3" s="758"/>
      <c r="H3" s="758"/>
      <c r="I3" s="758"/>
      <c r="J3" s="758"/>
      <c r="K3" s="758"/>
      <c r="L3" s="758"/>
      <c r="M3" s="758"/>
      <c r="N3" s="758"/>
      <c r="O3" s="758"/>
      <c r="P3" s="758"/>
      <c r="Q3" s="758"/>
      <c r="R3" s="758"/>
      <c r="S3" s="758"/>
      <c r="U3" s="758"/>
      <c r="V3" s="758"/>
      <c r="W3" s="758"/>
      <c r="X3" s="758"/>
      <c r="Y3" s="758"/>
      <c r="Z3" s="758"/>
      <c r="AA3" s="758"/>
      <c r="AB3" s="758"/>
      <c r="AC3" s="758"/>
      <c r="AD3" s="758"/>
      <c r="AE3" s="758"/>
      <c r="AF3" s="758"/>
      <c r="AG3" s="758"/>
      <c r="AH3" s="758"/>
    </row>
    <row r="4" spans="2:34"/>
    <row r="5" spans="2:34"/>
    <row r="6" spans="2:34"/>
    <row r="7" spans="2:34"/>
    <row r="8" spans="2:34"/>
    <row r="9" spans="2:34">
      <c r="AH9" s="758"/>
    </row>
    <row r="10" spans="2:34"/>
    <row r="11" spans="2:34"/>
    <row r="12" spans="2:34"/>
    <row r="13" spans="2:34"/>
    <row r="14" spans="2:34"/>
    <row r="15" spans="2:34"/>
    <row r="16" spans="2:34"/>
    <row r="17" spans="12:34">
      <c r="AH17" s="758"/>
    </row>
    <row r="18" spans="12:34"/>
    <row r="19" spans="12:34"/>
    <row r="20" spans="12:34">
      <c r="AH20" s="758"/>
    </row>
    <row r="21" spans="12:34">
      <c r="AH21" s="758"/>
    </row>
    <row r="22" spans="12:34"/>
    <row r="23" spans="12:34"/>
    <row r="24" spans="12:34">
      <c r="Q24" s="758"/>
    </row>
    <row r="25" spans="12:34"/>
    <row r="26" spans="12:34"/>
    <row r="27" spans="12:34"/>
    <row r="28" spans="12:34">
      <c r="O28" s="758"/>
      <c r="T28" s="758"/>
      <c r="AH28" s="758"/>
    </row>
    <row r="29" spans="12:34"/>
    <row r="30" spans="12:34"/>
    <row r="31" spans="12:34">
      <c r="Q31" s="758"/>
    </row>
    <row r="32" spans="12:34">
      <c r="L32" s="758"/>
    </row>
    <row r="33" spans="2:34">
      <c r="C33" s="758"/>
      <c r="E33" s="758"/>
      <c r="G33" s="758"/>
      <c r="I33" s="758"/>
      <c r="X33" s="758"/>
    </row>
    <row r="34" spans="2:34">
      <c r="B34" s="758"/>
      <c r="P34" s="758"/>
      <c r="R34" s="758"/>
      <c r="T34" s="758"/>
    </row>
    <row r="35" spans="2:34">
      <c r="D35" s="758"/>
      <c r="W35" s="758"/>
      <c r="AC35" s="758"/>
      <c r="AD35" s="758"/>
      <c r="AE35" s="758"/>
      <c r="AF35" s="758"/>
      <c r="AG35" s="758"/>
      <c r="AH35" s="758"/>
    </row>
    <row r="36" spans="2:34">
      <c r="H36" s="758"/>
      <c r="J36" s="758"/>
      <c r="K36" s="758"/>
      <c r="M36" s="758"/>
      <c r="Y36" s="758"/>
      <c r="Z36" s="758"/>
      <c r="AA36" s="758"/>
      <c r="AB36" s="758"/>
      <c r="AC36" s="758"/>
      <c r="AD36" s="758"/>
      <c r="AE36" s="758"/>
      <c r="AF36" s="758"/>
      <c r="AG36" s="758"/>
      <c r="AH36" s="758"/>
    </row>
    <row r="37" spans="2:34">
      <c r="AH37" s="758"/>
    </row>
    <row r="38" spans="2:34">
      <c r="AG38" s="758"/>
      <c r="AH38" s="758"/>
    </row>
    <row r="39" spans="2:34"/>
    <row r="40" spans="2:34">
      <c r="X40" s="758"/>
    </row>
    <row r="41" spans="2:34">
      <c r="R41" s="758"/>
    </row>
    <row r="42" spans="2:34">
      <c r="W42" s="758"/>
    </row>
    <row r="43" spans="2:34">
      <c r="Y43" s="758"/>
      <c r="Z43" s="758"/>
      <c r="AA43" s="758"/>
      <c r="AB43" s="758"/>
      <c r="AC43" s="758"/>
      <c r="AD43" s="758"/>
      <c r="AE43" s="758"/>
      <c r="AF43" s="758"/>
      <c r="AG43" s="758"/>
      <c r="AH43" s="758"/>
    </row>
    <row r="44" spans="2:34">
      <c r="AH44" s="758"/>
    </row>
    <row r="45" spans="2:34">
      <c r="X45" s="758"/>
    </row>
    <row r="46" spans="2:34"/>
    <row r="47" spans="2:34"/>
    <row r="48" spans="2:34">
      <c r="W48" s="758"/>
      <c r="Y48" s="758"/>
      <c r="Z48" s="758"/>
      <c r="AA48" s="758"/>
      <c r="AB48" s="758"/>
      <c r="AC48" s="758"/>
      <c r="AD48" s="758"/>
      <c r="AE48" s="758"/>
      <c r="AF48" s="758"/>
      <c r="AG48" s="758"/>
      <c r="AH48" s="758"/>
    </row>
    <row r="49" spans="28:34"/>
    <row r="50" spans="28:34">
      <c r="AE50" s="758"/>
      <c r="AF50" s="758"/>
      <c r="AG50" s="758"/>
      <c r="AH50" s="758"/>
    </row>
    <row r="51" spans="28:34">
      <c r="AC51" s="758"/>
      <c r="AD51" s="758"/>
      <c r="AE51" s="758"/>
      <c r="AF51" s="758"/>
      <c r="AG51" s="758"/>
      <c r="AH51" s="758"/>
    </row>
    <row r="52" spans="28:34"/>
    <row r="53" spans="28:34">
      <c r="AF53" s="758"/>
      <c r="AG53" s="758"/>
      <c r="AH53" s="758"/>
    </row>
    <row r="54" spans="28:34">
      <c r="AH54" s="758"/>
    </row>
    <row r="55" spans="28:34"/>
    <row r="56" spans="28:34">
      <c r="AB56" s="758"/>
      <c r="AC56" s="758"/>
      <c r="AD56" s="758"/>
      <c r="AE56" s="758"/>
      <c r="AF56" s="758"/>
      <c r="AG56" s="758"/>
      <c r="AH56" s="758"/>
    </row>
    <row r="57" spans="28:34">
      <c r="AH57" s="758"/>
    </row>
    <row r="58" spans="28:34">
      <c r="AH58" s="758"/>
    </row>
    <row r="59" spans="28:34"/>
    <row r="60" spans="28:34"/>
    <row r="61" spans="28:34"/>
    <row r="62" spans="28:34"/>
    <row r="63" spans="28:34">
      <c r="AH63" s="758"/>
    </row>
    <row r="64" spans="28:34">
      <c r="AG64" s="758"/>
      <c r="AH64" s="758"/>
    </row>
    <row r="65" spans="28:34"/>
    <row r="66" spans="28:34"/>
    <row r="67" spans="28:34"/>
    <row r="68" spans="28:34">
      <c r="AB68" s="758"/>
      <c r="AC68" s="758"/>
      <c r="AD68" s="758"/>
      <c r="AE68" s="758"/>
      <c r="AF68" s="758"/>
      <c r="AG68" s="758"/>
      <c r="AH68" s="758"/>
    </row>
    <row r="69" spans="28:34">
      <c r="AF69" s="758"/>
      <c r="AG69" s="758"/>
      <c r="AH69" s="758"/>
    </row>
    <row r="70" spans="28:34"/>
    <row r="71" spans="28:34"/>
    <row r="72" spans="28:34"/>
    <row r="73" spans="28:34"/>
    <row r="74" spans="28:34"/>
    <row r="75" spans="28:34">
      <c r="AH75" s="758"/>
    </row>
    <row r="76" spans="28:34">
      <c r="AF76" s="758"/>
      <c r="AG76" s="758"/>
      <c r="AH76" s="758"/>
    </row>
    <row r="77" spans="28:34">
      <c r="AG77" s="758"/>
      <c r="AH77" s="758"/>
    </row>
    <row r="78" spans="28:34"/>
    <row r="79" spans="28:34"/>
    <row r="80" spans="28:34"/>
    <row r="81" spans="25:34"/>
    <row r="82" spans="25:34">
      <c r="Y82" s="758"/>
    </row>
    <row r="83" spans="25:34">
      <c r="Y83" s="758"/>
      <c r="Z83" s="758"/>
      <c r="AA83" s="758"/>
      <c r="AB83" s="758"/>
      <c r="AC83" s="758"/>
      <c r="AD83" s="758"/>
      <c r="AE83" s="758"/>
      <c r="AF83" s="758"/>
      <c r="AG83" s="758"/>
      <c r="AH83" s="758"/>
    </row>
    <row r="84" spans="25:34"/>
    <row r="85" spans="25:34"/>
    <row r="86" spans="25:34"/>
    <row r="87" spans="25:34"/>
    <row r="88" spans="25:34">
      <c r="AH88" s="758"/>
    </row>
    <row r="89" spans="25:34"/>
    <row r="90" spans="25:34"/>
    <row r="91" spans="25:34"/>
    <row r="92" spans="25:34" ht="13.5" customHeight="1"/>
    <row r="93" spans="25:34" ht="13.5" customHeight="1"/>
    <row r="94" spans="25:34" ht="13.5" customHeight="1">
      <c r="AF94" s="758"/>
      <c r="AG94" s="758"/>
      <c r="AH94" s="758"/>
    </row>
    <row r="95" spans="25:34" ht="13.5" customHeight="1">
      <c r="AH95" s="758"/>
    </row>
    <row r="96" spans="25:34" ht="13.5" customHeight="1"/>
    <row r="97" spans="33:34" ht="13.5" customHeight="1"/>
    <row r="98" spans="33:34" ht="13.5" customHeight="1"/>
    <row r="99" spans="33:34" ht="13.5" customHeight="1"/>
    <row r="100" spans="33:34" ht="13.5" customHeight="1"/>
    <row r="101" spans="33:34" ht="13.5" customHeight="1">
      <c r="AH101" s="758"/>
    </row>
    <row r="102" spans="33:34" ht="13.5" customHeight="1"/>
    <row r="103" spans="33:34" ht="13.5" customHeight="1"/>
    <row r="104" spans="33:34" ht="13.5" customHeight="1">
      <c r="AG104" s="758"/>
      <c r="AH104" s="75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8"/>
    </row>
    <row r="117" spans="34:122" ht="13.5" customHeight="1"/>
    <row r="118" spans="34:122" ht="13.5" customHeight="1"/>
    <row r="119" spans="34:122" ht="13.5" customHeight="1"/>
    <row r="120" spans="34:122" ht="13.5" customHeight="1">
      <c r="AH120" s="758"/>
    </row>
    <row r="121" spans="34:122" ht="13.5" customHeight="1">
      <c r="AH121" s="758"/>
    </row>
    <row r="122" spans="34:122" ht="13.5" customHeight="1"/>
    <row r="123" spans="34:122" ht="13.5" customHeight="1"/>
    <row r="124" spans="34:122" ht="13.5" customHeight="1"/>
    <row r="125" spans="34:122" ht="13.5" customHeight="1">
      <c r="DR125" s="758" t="s">
        <v>100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opMDxSvzkYl+u9aGDseiNMnthIWxQowsIw6y7hEf7adwQt+X1vz0hlwuuIfVSRl8Rd8SJZf0m4T+Qt3IZ+ZsQ==" saltValue="BCjXF9l8u/FBKoFdS4PPa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5" zoomScaleNormal="85" zoomScaleSheetLayoutView="55" workbookViewId="0"/>
  </sheetViews>
  <sheetFormatPr defaultColWidth="0" defaultRowHeight="13.5" customHeight="1" zeroHeight="1"/>
  <cols>
    <col min="1" max="34" width="2.5" style="757" customWidth="1"/>
    <col min="35" max="122" width="2.5" style="758" customWidth="1"/>
    <col min="123" max="16384" width="2.5" style="758" hidden="1" customWidth="1"/>
  </cols>
  <sheetData>
    <row r="1" spans="2:34" ht="13.5" customHeight="1">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row>
    <row r="2" spans="2:34">
      <c r="S2" s="758"/>
      <c r="AH2" s="758"/>
    </row>
    <row r="3" spans="2:34">
      <c r="C3" s="758"/>
      <c r="D3" s="758"/>
      <c r="E3" s="758"/>
      <c r="F3" s="758"/>
      <c r="G3" s="758"/>
      <c r="H3" s="758"/>
      <c r="I3" s="758"/>
      <c r="J3" s="758"/>
      <c r="K3" s="758"/>
      <c r="L3" s="758"/>
      <c r="M3" s="758"/>
      <c r="N3" s="758"/>
      <c r="O3" s="758"/>
      <c r="P3" s="758"/>
      <c r="Q3" s="758"/>
      <c r="R3" s="758"/>
      <c r="S3" s="758"/>
      <c r="U3" s="758"/>
      <c r="V3" s="758"/>
      <c r="W3" s="758"/>
      <c r="X3" s="758"/>
      <c r="Y3" s="758"/>
      <c r="Z3" s="758"/>
      <c r="AA3" s="758"/>
      <c r="AB3" s="758"/>
      <c r="AC3" s="758"/>
      <c r="AD3" s="758"/>
      <c r="AE3" s="758"/>
      <c r="AF3" s="758"/>
      <c r="AG3" s="758"/>
      <c r="AH3" s="758"/>
    </row>
    <row r="4" spans="2:34"/>
    <row r="5" spans="2:34"/>
    <row r="6" spans="2:34"/>
    <row r="7" spans="2:34"/>
    <row r="8" spans="2:34"/>
    <row r="9" spans="2:34">
      <c r="AH9" s="758"/>
    </row>
    <row r="10" spans="2:34"/>
    <row r="11" spans="2:34"/>
    <row r="12" spans="2:34"/>
    <row r="13" spans="2:34"/>
    <row r="14" spans="2:34"/>
    <row r="15" spans="2:34"/>
    <row r="16" spans="2:34"/>
    <row r="17" spans="12:34">
      <c r="AH17" s="758"/>
    </row>
    <row r="18" spans="12:34"/>
    <row r="19" spans="12:34"/>
    <row r="20" spans="12:34">
      <c r="AH20" s="758"/>
    </row>
    <row r="21" spans="12:34">
      <c r="AH21" s="758"/>
    </row>
    <row r="22" spans="12:34"/>
    <row r="23" spans="12:34"/>
    <row r="24" spans="12:34">
      <c r="Q24" s="758"/>
    </row>
    <row r="25" spans="12:34"/>
    <row r="26" spans="12:34"/>
    <row r="27" spans="12:34"/>
    <row r="28" spans="12:34">
      <c r="O28" s="758"/>
      <c r="T28" s="758"/>
      <c r="AH28" s="758"/>
    </row>
    <row r="29" spans="12:34"/>
    <row r="30" spans="12:34"/>
    <row r="31" spans="12:34">
      <c r="Q31" s="758"/>
    </row>
    <row r="32" spans="12:34">
      <c r="L32" s="758"/>
    </row>
    <row r="33" spans="2:34">
      <c r="C33" s="758"/>
      <c r="E33" s="758"/>
      <c r="G33" s="758"/>
      <c r="I33" s="758"/>
      <c r="X33" s="758"/>
    </row>
    <row r="34" spans="2:34">
      <c r="B34" s="758"/>
      <c r="P34" s="758"/>
      <c r="R34" s="758"/>
      <c r="T34" s="758"/>
    </row>
    <row r="35" spans="2:34">
      <c r="D35" s="758"/>
      <c r="W35" s="758"/>
      <c r="AC35" s="758"/>
      <c r="AD35" s="758"/>
      <c r="AE35" s="758"/>
      <c r="AF35" s="758"/>
      <c r="AG35" s="758"/>
      <c r="AH35" s="758"/>
    </row>
    <row r="36" spans="2:34">
      <c r="H36" s="758"/>
      <c r="J36" s="758"/>
      <c r="K36" s="758"/>
      <c r="M36" s="758"/>
      <c r="Y36" s="758"/>
      <c r="Z36" s="758"/>
      <c r="AA36" s="758"/>
      <c r="AB36" s="758"/>
      <c r="AC36" s="758"/>
      <c r="AD36" s="758"/>
      <c r="AE36" s="758"/>
      <c r="AF36" s="758"/>
      <c r="AG36" s="758"/>
      <c r="AH36" s="758"/>
    </row>
    <row r="37" spans="2:34">
      <c r="AH37" s="758"/>
    </row>
    <row r="38" spans="2:34">
      <c r="AG38" s="758"/>
      <c r="AH38" s="758"/>
    </row>
    <row r="39" spans="2:34"/>
    <row r="40" spans="2:34">
      <c r="X40" s="758"/>
    </row>
    <row r="41" spans="2:34">
      <c r="R41" s="758"/>
    </row>
    <row r="42" spans="2:34">
      <c r="W42" s="758"/>
    </row>
    <row r="43" spans="2:34">
      <c r="Y43" s="758"/>
      <c r="Z43" s="758"/>
      <c r="AA43" s="758"/>
      <c r="AB43" s="758"/>
      <c r="AC43" s="758"/>
      <c r="AD43" s="758"/>
      <c r="AE43" s="758"/>
      <c r="AF43" s="758"/>
      <c r="AG43" s="758"/>
      <c r="AH43" s="758"/>
    </row>
    <row r="44" spans="2:34">
      <c r="AH44" s="758"/>
    </row>
    <row r="45" spans="2:34">
      <c r="X45" s="758"/>
    </row>
    <row r="46" spans="2:34"/>
    <row r="47" spans="2:34"/>
    <row r="48" spans="2:34">
      <c r="W48" s="758"/>
      <c r="Y48" s="758"/>
      <c r="Z48" s="758"/>
      <c r="AA48" s="758"/>
      <c r="AB48" s="758"/>
      <c r="AC48" s="758"/>
      <c r="AD48" s="758"/>
      <c r="AE48" s="758"/>
      <c r="AF48" s="758"/>
      <c r="AG48" s="758"/>
      <c r="AH48" s="758"/>
    </row>
    <row r="49" spans="28:34"/>
    <row r="50" spans="28:34">
      <c r="AE50" s="758"/>
      <c r="AF50" s="758"/>
      <c r="AG50" s="758"/>
      <c r="AH50" s="758"/>
    </row>
    <row r="51" spans="28:34">
      <c r="AC51" s="758"/>
      <c r="AD51" s="758"/>
      <c r="AE51" s="758"/>
      <c r="AF51" s="758"/>
      <c r="AG51" s="758"/>
      <c r="AH51" s="758"/>
    </row>
    <row r="52" spans="28:34"/>
    <row r="53" spans="28:34">
      <c r="AF53" s="758"/>
      <c r="AG53" s="758"/>
      <c r="AH53" s="758"/>
    </row>
    <row r="54" spans="28:34">
      <c r="AH54" s="758"/>
    </row>
    <row r="55" spans="28:34"/>
    <row r="56" spans="28:34">
      <c r="AB56" s="758"/>
      <c r="AC56" s="758"/>
      <c r="AD56" s="758"/>
      <c r="AE56" s="758"/>
      <c r="AF56" s="758"/>
      <c r="AG56" s="758"/>
      <c r="AH56" s="758"/>
    </row>
    <row r="57" spans="28:34">
      <c r="AH57" s="758"/>
    </row>
    <row r="58" spans="28:34">
      <c r="AH58" s="758"/>
    </row>
    <row r="59" spans="28:34">
      <c r="AG59" s="758"/>
      <c r="AH59" s="758"/>
    </row>
    <row r="60" spans="28:34"/>
    <row r="61" spans="28:34"/>
    <row r="62" spans="28:34"/>
    <row r="63" spans="28:34">
      <c r="AH63" s="758"/>
    </row>
    <row r="64" spans="28:34">
      <c r="AG64" s="758"/>
      <c r="AH64" s="758"/>
    </row>
    <row r="65" spans="28:34"/>
    <row r="66" spans="28:34"/>
    <row r="67" spans="28:34"/>
    <row r="68" spans="28:34">
      <c r="AB68" s="758"/>
      <c r="AC68" s="758"/>
      <c r="AD68" s="758"/>
      <c r="AE68" s="758"/>
      <c r="AF68" s="758"/>
      <c r="AG68" s="758"/>
      <c r="AH68" s="758"/>
    </row>
    <row r="69" spans="28:34">
      <c r="AF69" s="758"/>
      <c r="AG69" s="758"/>
      <c r="AH69" s="758"/>
    </row>
    <row r="70" spans="28:34"/>
    <row r="71" spans="28:34"/>
    <row r="72" spans="28:34"/>
    <row r="73" spans="28:34"/>
    <row r="74" spans="28:34"/>
    <row r="75" spans="28:34">
      <c r="AH75" s="758"/>
    </row>
    <row r="76" spans="28:34">
      <c r="AF76" s="758"/>
      <c r="AG76" s="758"/>
      <c r="AH76" s="758"/>
    </row>
    <row r="77" spans="28:34">
      <c r="AG77" s="758"/>
      <c r="AH77" s="758"/>
    </row>
    <row r="78" spans="28:34"/>
    <row r="79" spans="28:34"/>
    <row r="80" spans="28:34"/>
    <row r="81" spans="25:34"/>
    <row r="82" spans="25:34">
      <c r="Y82" s="758"/>
    </row>
    <row r="83" spans="25:34">
      <c r="Y83" s="758"/>
      <c r="Z83" s="758"/>
      <c r="AA83" s="758"/>
      <c r="AB83" s="758"/>
      <c r="AC83" s="758"/>
      <c r="AD83" s="758"/>
      <c r="AE83" s="758"/>
      <c r="AF83" s="758"/>
      <c r="AG83" s="758"/>
      <c r="AH83" s="758"/>
    </row>
    <row r="84" spans="25:34"/>
    <row r="85" spans="25:34"/>
    <row r="86" spans="25:34"/>
    <row r="87" spans="25:34"/>
    <row r="88" spans="25:34">
      <c r="AH88" s="758"/>
    </row>
    <row r="89" spans="25:34"/>
    <row r="90" spans="25:34"/>
    <row r="91" spans="25:34"/>
    <row r="92" spans="25:34" ht="13.5" customHeight="1"/>
    <row r="93" spans="25:34" ht="13.5" customHeight="1"/>
    <row r="94" spans="25:34" ht="13.5" customHeight="1">
      <c r="AF94" s="758"/>
      <c r="AG94" s="758"/>
      <c r="AH94" s="758"/>
    </row>
    <row r="95" spans="25:34" ht="13.5" customHeight="1">
      <c r="AH95" s="758"/>
    </row>
    <row r="96" spans="25:34" ht="13.5" customHeight="1"/>
    <row r="97" spans="33:34" ht="13.5" customHeight="1"/>
    <row r="98" spans="33:34" ht="13.5" customHeight="1"/>
    <row r="99" spans="33:34" ht="13.5" customHeight="1"/>
    <row r="100" spans="33:34" ht="13.5" customHeight="1"/>
    <row r="101" spans="33:34" ht="13.5" customHeight="1">
      <c r="AH101" s="758"/>
    </row>
    <row r="102" spans="33:34" ht="13.5" customHeight="1"/>
    <row r="103" spans="33:34" ht="13.5" customHeight="1"/>
    <row r="104" spans="33:34" ht="13.5" customHeight="1">
      <c r="AG104" s="758"/>
      <c r="AH104" s="75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8"/>
    </row>
    <row r="117" spans="34:122" ht="13.5" customHeight="1"/>
    <row r="118" spans="34:122" ht="13.5" customHeight="1"/>
    <row r="119" spans="34:122" ht="13.5" customHeight="1"/>
    <row r="120" spans="34:122" ht="13.5" customHeight="1">
      <c r="AH120" s="758"/>
    </row>
    <row r="121" spans="34:122" ht="13.5" customHeight="1">
      <c r="AH121" s="758"/>
    </row>
    <row r="122" spans="34:122" ht="13.5" customHeight="1"/>
    <row r="123" spans="34:122" ht="13.5" customHeight="1"/>
    <row r="124" spans="34:122" ht="13.5" customHeight="1"/>
    <row r="125" spans="34:122" ht="13.5" customHeight="1">
      <c r="DR125" s="758" t="s">
        <v>100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bulM7aUThdYehYzymqXOvJP40nwgJ7UUa41mPZW2mi0J1CdwN2Gmvm2lXds8bJyJ0WuulklCZapW90eZM+meg==" saltValue="UBHzfZinJcEQoWUvBooRa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92" customWidth="1"/>
    <col min="2" max="8" width="13.375" style="1092" customWidth="1"/>
    <col min="9" max="16384" width="11.125" style="1092"/>
  </cols>
  <sheetData>
    <row r="1" spans="1:8">
      <c r="A1" s="783"/>
      <c r="B1" s="795"/>
      <c r="C1" s="799"/>
      <c r="D1" s="812"/>
      <c r="E1" s="824"/>
      <c r="F1" s="824"/>
      <c r="G1" s="824"/>
      <c r="H1" s="858"/>
    </row>
    <row r="2" spans="1:8">
      <c r="A2" s="784"/>
      <c r="B2" s="796"/>
      <c r="C2" s="1099"/>
      <c r="D2" s="813" t="s">
        <v>81</v>
      </c>
      <c r="E2" s="825"/>
      <c r="F2" s="1107" t="s">
        <v>521</v>
      </c>
      <c r="G2" s="849"/>
      <c r="H2" s="859"/>
    </row>
    <row r="3" spans="1:8">
      <c r="A3" s="813" t="s">
        <v>390</v>
      </c>
      <c r="B3" s="798"/>
      <c r="C3" s="1100"/>
      <c r="D3" s="1103">
        <v>150076</v>
      </c>
      <c r="E3" s="1105"/>
      <c r="F3" s="1108">
        <v>333013</v>
      </c>
      <c r="G3" s="1110"/>
      <c r="H3" s="1113"/>
    </row>
    <row r="4" spans="1:8">
      <c r="A4" s="785"/>
      <c r="B4" s="797"/>
      <c r="C4" s="1101"/>
      <c r="D4" s="1104">
        <v>126400</v>
      </c>
      <c r="E4" s="1106"/>
      <c r="F4" s="1109">
        <v>126732</v>
      </c>
      <c r="G4" s="1111"/>
      <c r="H4" s="1114"/>
    </row>
    <row r="5" spans="1:8">
      <c r="A5" s="813" t="s">
        <v>233</v>
      </c>
      <c r="B5" s="798"/>
      <c r="C5" s="1100"/>
      <c r="D5" s="1103">
        <v>98888</v>
      </c>
      <c r="E5" s="1105"/>
      <c r="F5" s="1108">
        <v>280458</v>
      </c>
      <c r="G5" s="1110"/>
      <c r="H5" s="1113"/>
    </row>
    <row r="6" spans="1:8">
      <c r="A6" s="785"/>
      <c r="B6" s="797"/>
      <c r="C6" s="1101"/>
      <c r="D6" s="1104">
        <v>57038</v>
      </c>
      <c r="E6" s="1106"/>
      <c r="F6" s="1109">
        <v>127286</v>
      </c>
      <c r="G6" s="1111"/>
      <c r="H6" s="1114"/>
    </row>
    <row r="7" spans="1:8">
      <c r="A7" s="813" t="s">
        <v>132</v>
      </c>
      <c r="B7" s="798"/>
      <c r="C7" s="1100"/>
      <c r="D7" s="1103">
        <v>67030</v>
      </c>
      <c r="E7" s="1105"/>
      <c r="F7" s="1108">
        <v>291945</v>
      </c>
      <c r="G7" s="1110"/>
      <c r="H7" s="1113"/>
    </row>
    <row r="8" spans="1:8">
      <c r="A8" s="785"/>
      <c r="B8" s="797"/>
      <c r="C8" s="1101"/>
      <c r="D8" s="1104">
        <v>59041</v>
      </c>
      <c r="E8" s="1106"/>
      <c r="F8" s="1109">
        <v>127651</v>
      </c>
      <c r="G8" s="1111"/>
      <c r="H8" s="1114"/>
    </row>
    <row r="9" spans="1:8">
      <c r="A9" s="813" t="s">
        <v>231</v>
      </c>
      <c r="B9" s="798"/>
      <c r="C9" s="1100"/>
      <c r="D9" s="1103">
        <v>163219</v>
      </c>
      <c r="E9" s="1105"/>
      <c r="F9" s="1108">
        <v>291173</v>
      </c>
      <c r="G9" s="1110"/>
      <c r="H9" s="1113"/>
    </row>
    <row r="10" spans="1:8">
      <c r="A10" s="785"/>
      <c r="B10" s="797"/>
      <c r="C10" s="1101"/>
      <c r="D10" s="1104">
        <v>50847</v>
      </c>
      <c r="E10" s="1106"/>
      <c r="F10" s="1109">
        <v>119071</v>
      </c>
      <c r="G10" s="1111"/>
      <c r="H10" s="1114"/>
    </row>
    <row r="11" spans="1:8">
      <c r="A11" s="813" t="s">
        <v>503</v>
      </c>
      <c r="B11" s="798"/>
      <c r="C11" s="1100"/>
      <c r="D11" s="1103">
        <v>107592</v>
      </c>
      <c r="E11" s="1105"/>
      <c r="F11" s="1108">
        <v>271581</v>
      </c>
      <c r="G11" s="1110"/>
      <c r="H11" s="1113"/>
    </row>
    <row r="12" spans="1:8">
      <c r="A12" s="785"/>
      <c r="B12" s="797"/>
      <c r="C12" s="1102"/>
      <c r="D12" s="1104">
        <v>102427</v>
      </c>
      <c r="E12" s="1106"/>
      <c r="F12" s="1109">
        <v>117844</v>
      </c>
      <c r="G12" s="1111"/>
      <c r="H12" s="1114"/>
    </row>
    <row r="13" spans="1:8">
      <c r="A13" s="813"/>
      <c r="B13" s="798"/>
      <c r="C13" s="1100"/>
      <c r="D13" s="1103">
        <v>117361</v>
      </c>
      <c r="E13" s="1105"/>
      <c r="F13" s="1108">
        <v>293634</v>
      </c>
      <c r="G13" s="1112"/>
      <c r="H13" s="1113"/>
    </row>
    <row r="14" spans="1:8">
      <c r="A14" s="785"/>
      <c r="B14" s="797"/>
      <c r="C14" s="1101"/>
      <c r="D14" s="1104">
        <v>79151</v>
      </c>
      <c r="E14" s="1106"/>
      <c r="F14" s="1109">
        <v>123717</v>
      </c>
      <c r="G14" s="1111"/>
      <c r="H14" s="1114"/>
    </row>
    <row r="17" spans="1:11">
      <c r="A17" s="1092" t="s">
        <v>22</v>
      </c>
    </row>
    <row r="18" spans="1:11">
      <c r="A18" s="1093"/>
      <c r="B18" s="1093" t="str">
        <f>実質収支比率等に係る経年分析!F$46</f>
        <v>H26</v>
      </c>
      <c r="C18" s="1093" t="str">
        <f>実質収支比率等に係る経年分析!G$46</f>
        <v>H27</v>
      </c>
      <c r="D18" s="1093" t="str">
        <f>実質収支比率等に係る経年分析!H$46</f>
        <v>H28</v>
      </c>
      <c r="E18" s="1093" t="str">
        <f>実質収支比率等に係る経年分析!I$46</f>
        <v>H29</v>
      </c>
      <c r="F18" s="1093" t="str">
        <f>実質収支比率等に係る経年分析!J$46</f>
        <v>H30</v>
      </c>
    </row>
    <row r="19" spans="1:11">
      <c r="A19" s="1093" t="s">
        <v>88</v>
      </c>
      <c r="B19" s="1093">
        <f>ROUND(VALUE(SUBSTITUTE(実質収支比率等に係る経年分析!F$48,"▲","-")),2)</f>
        <v>3.12</v>
      </c>
      <c r="C19" s="1093">
        <f>ROUND(VALUE(SUBSTITUTE(実質収支比率等に係る経年分析!G$48,"▲","-")),2)</f>
        <v>3.55</v>
      </c>
      <c r="D19" s="1093">
        <f>ROUND(VALUE(SUBSTITUTE(実質収支比率等に係る経年分析!H$48,"▲","-")),2)</f>
        <v>4.28</v>
      </c>
      <c r="E19" s="1093">
        <f>ROUND(VALUE(SUBSTITUTE(実質収支比率等に係る経年分析!I$48,"▲","-")),2)</f>
        <v>4.92</v>
      </c>
      <c r="F19" s="1093">
        <f>ROUND(VALUE(SUBSTITUTE(実質収支比率等に係る経年分析!J$48,"▲","-")),2)</f>
        <v>5.5</v>
      </c>
    </row>
    <row r="20" spans="1:11">
      <c r="A20" s="1093" t="s">
        <v>34</v>
      </c>
      <c r="B20" s="1093">
        <f>ROUND(VALUE(SUBSTITUTE(実質収支比率等に係る経年分析!F$47,"▲","-")),2)</f>
        <v>88.08</v>
      </c>
      <c r="C20" s="1093">
        <f>ROUND(VALUE(SUBSTITUTE(実質収支比率等に係る経年分析!G$47,"▲","-")),2)</f>
        <v>83.76</v>
      </c>
      <c r="D20" s="1093">
        <f>ROUND(VALUE(SUBSTITUTE(実質収支比率等に係る経年分析!H$47,"▲","-")),2)</f>
        <v>85.92</v>
      </c>
      <c r="E20" s="1093">
        <f>ROUND(VALUE(SUBSTITUTE(実質収支比率等に係る経年分析!I$47,"▲","-")),2)</f>
        <v>89.66</v>
      </c>
      <c r="F20" s="1093">
        <f>ROUND(VALUE(SUBSTITUTE(実質収支比率等に係る経年分析!J$47,"▲","-")),2)</f>
        <v>92.92</v>
      </c>
    </row>
    <row r="21" spans="1:11">
      <c r="A21" s="1093" t="s">
        <v>114</v>
      </c>
      <c r="B21" s="1093">
        <f>IF(ISNUMBER(VALUE(SUBSTITUTE(実質収支比率等に係る経年分析!F$49,"▲","-"))),ROUND(VALUE(SUBSTITUTE(実質収支比率等に係る経年分析!F$49,"▲","-")),2),NA())</f>
        <v>6.7</v>
      </c>
      <c r="C21" s="1093">
        <f>IF(ISNUMBER(VALUE(SUBSTITUTE(実質収支比率等に係る経年分析!G$49,"▲","-"))),ROUND(VALUE(SUBSTITUTE(実質収支比率等に係る経年分析!G$49,"▲","-")),2),NA())</f>
        <v>5.95</v>
      </c>
      <c r="D21" s="1093">
        <f>IF(ISNUMBER(VALUE(SUBSTITUTE(実質収支比率等に係る経年分析!H$49,"▲","-"))),ROUND(VALUE(SUBSTITUTE(実質収支比率等に係る経年分析!H$49,"▲","-")),2),NA())</f>
        <v>5.8</v>
      </c>
      <c r="E21" s="1093">
        <f>IF(ISNUMBER(VALUE(SUBSTITUTE(実質収支比率等に係る経年分析!I$49,"▲","-"))),ROUND(VALUE(SUBSTITUTE(実質収支比率等に係る経年分析!I$49,"▲","-")),2),NA())</f>
        <v>14.91</v>
      </c>
      <c r="F21" s="1093">
        <f>IF(ISNUMBER(VALUE(SUBSTITUTE(実質収支比率等に係る経年分析!J$49,"▲","-"))),ROUND(VALUE(SUBSTITUTE(実質収支比率等に係る経年分析!J$49,"▲","-")),2),NA())</f>
        <v>9.9700000000000006</v>
      </c>
    </row>
    <row r="24" spans="1:11">
      <c r="A24" s="1092" t="s">
        <v>101</v>
      </c>
    </row>
    <row r="25" spans="1:11">
      <c r="A25" s="1094"/>
      <c r="B25" s="1094" t="str">
        <f>'連結実質赤字比率に係る赤字・黒字の構成分析'!F$33</f>
        <v>H26</v>
      </c>
      <c r="C25" s="1094"/>
      <c r="D25" s="1094" t="str">
        <f>'連結実質赤字比率に係る赤字・黒字の構成分析'!G$33</f>
        <v>H27</v>
      </c>
      <c r="E25" s="1094"/>
      <c r="F25" s="1094" t="str">
        <f>'連結実質赤字比率に係る赤字・黒字の構成分析'!H$33</f>
        <v>H28</v>
      </c>
      <c r="G25" s="1094"/>
      <c r="H25" s="1094" t="str">
        <f>'連結実質赤字比率に係る赤字・黒字の構成分析'!I$33</f>
        <v>H29</v>
      </c>
      <c r="I25" s="1094"/>
      <c r="J25" s="1094" t="str">
        <f>'連結実質赤字比率に係る赤字・黒字の構成分析'!J$33</f>
        <v>H30</v>
      </c>
      <c r="K25" s="1094"/>
    </row>
    <row r="26" spans="1:11">
      <c r="A26" s="1094"/>
      <c r="B26" s="1094" t="s">
        <v>115</v>
      </c>
      <c r="C26" s="1094" t="s">
        <v>65</v>
      </c>
      <c r="D26" s="1094" t="s">
        <v>115</v>
      </c>
      <c r="E26" s="1094" t="s">
        <v>65</v>
      </c>
      <c r="F26" s="1094" t="s">
        <v>115</v>
      </c>
      <c r="G26" s="1094" t="s">
        <v>65</v>
      </c>
      <c r="H26" s="1094" t="s">
        <v>115</v>
      </c>
      <c r="I26" s="1094" t="s">
        <v>65</v>
      </c>
      <c r="J26" s="1094" t="s">
        <v>115</v>
      </c>
      <c r="K26" s="1094" t="s">
        <v>65</v>
      </c>
    </row>
    <row r="27" spans="1:11">
      <c r="A27" s="1094" t="str">
        <f>IF('連結実質赤字比率に係る赤字・黒字の構成分析'!C$43="",NA(),'連結実質赤字比率に係る赤字・黒字の構成分析'!C$43)</f>
        <v>その他会計（黒字）</v>
      </c>
      <c r="B27" s="1094" t="e">
        <f>IF(ROUND(VALUE(SUBSTITUTE('連結実質赤字比率に係る赤字・黒字の構成分析'!F$43,"▲","-")),2)&lt;0,ABS(ROUND(VALUE(SUBSTITUTE('連結実質赤字比率に係る赤字・黒字の構成分析'!F$43,"▲","-")),2)),NA())</f>
        <v>#VALUE!</v>
      </c>
      <c r="C27" s="1094" t="e">
        <f>IF(ROUND(VALUE(SUBSTITUTE('連結実質赤字比率に係る赤字・黒字の構成分析'!F$43,"▲","-")),2)&gt;=0,ABS(ROUND(VALUE(SUBSTITUTE('連結実質赤字比率に係る赤字・黒字の構成分析'!F$43,"▲","-")),2)),NA())</f>
        <v>#VALUE!</v>
      </c>
      <c r="D27" s="1094" t="e">
        <f>IF(ROUND(VALUE(SUBSTITUTE('連結実質赤字比率に係る赤字・黒字の構成分析'!G$43,"▲","-")),2)&lt;0,ABS(ROUND(VALUE(SUBSTITUTE('連結実質赤字比率に係る赤字・黒字の構成分析'!G$43,"▲","-")),2)),NA())</f>
        <v>#VALUE!</v>
      </c>
      <c r="E27" s="1094" t="e">
        <f>IF(ROUND(VALUE(SUBSTITUTE('連結実質赤字比率に係る赤字・黒字の構成分析'!G$43,"▲","-")),2)&gt;=0,ABS(ROUND(VALUE(SUBSTITUTE('連結実質赤字比率に係る赤字・黒字の構成分析'!G$43,"▲","-")),2)),NA())</f>
        <v>#VALUE!</v>
      </c>
      <c r="F27" s="1094" t="e">
        <f>IF(ROUND(VALUE(SUBSTITUTE('連結実質赤字比率に係る赤字・黒字の構成分析'!H$43,"▲","-")),2)&lt;0,ABS(ROUND(VALUE(SUBSTITUTE('連結実質赤字比率に係る赤字・黒字の構成分析'!H$43,"▲","-")),2)),NA())</f>
        <v>#VALUE!</v>
      </c>
      <c r="G27" s="1094" t="e">
        <f>IF(ROUND(VALUE(SUBSTITUTE('連結実質赤字比率に係る赤字・黒字の構成分析'!H$43,"▲","-")),2)&gt;=0,ABS(ROUND(VALUE(SUBSTITUTE('連結実質赤字比率に係る赤字・黒字の構成分析'!H$43,"▲","-")),2)),NA())</f>
        <v>#VALUE!</v>
      </c>
      <c r="H27" s="1094" t="e">
        <f>IF(ROUND(VALUE(SUBSTITUTE('連結実質赤字比率に係る赤字・黒字の構成分析'!I$43,"▲","-")),2)&lt;0,ABS(ROUND(VALUE(SUBSTITUTE('連結実質赤字比率に係る赤字・黒字の構成分析'!I$43,"▲","-")),2)),NA())</f>
        <v>#VALUE!</v>
      </c>
      <c r="I27" s="1094" t="e">
        <f>IF(ROUND(VALUE(SUBSTITUTE('連結実質赤字比率に係る赤字・黒字の構成分析'!I$43,"▲","-")),2)&gt;=0,ABS(ROUND(VALUE(SUBSTITUTE('連結実質赤字比率に係る赤字・黒字の構成分析'!I$43,"▲","-")),2)),NA())</f>
        <v>#VALUE!</v>
      </c>
      <c r="J27" s="1094" t="e">
        <f>IF(ROUND(VALUE(SUBSTITUTE('連結実質赤字比率に係る赤字・黒字の構成分析'!J$43,"▲","-")),2)&lt;0,ABS(ROUND(VALUE(SUBSTITUTE('連結実質赤字比率に係る赤字・黒字の構成分析'!J$43,"▲","-")),2)),NA())</f>
        <v>#VALUE!</v>
      </c>
      <c r="K27" s="1094" t="e">
        <f>IF(ROUND(VALUE(SUBSTITUTE('連結実質赤字比率に係る赤字・黒字の構成分析'!J$43,"▲","-")),2)&gt;=0,ABS(ROUND(VALUE(SUBSTITUTE('連結実質赤字比率に係る赤字・黒字の構成分析'!J$43,"▲","-")),2)),NA())</f>
        <v>#VALUE!</v>
      </c>
    </row>
    <row r="28" spans="1:11">
      <c r="A28" s="1094" t="str">
        <f>IF('連結実質赤字比率に係る赤字・黒字の構成分析'!C$42="",NA(),'連結実質赤字比率に係る赤字・黒字の構成分析'!C$42)</f>
        <v>その他会計（赤字）</v>
      </c>
      <c r="B28" s="1094" t="e">
        <f>IF(ROUND(VALUE(SUBSTITUTE('連結実質赤字比率に係る赤字・黒字の構成分析'!F$42,"▲","-")),2)&lt;0,ABS(ROUND(VALUE(SUBSTITUTE('連結実質赤字比率に係る赤字・黒字の構成分析'!F$42,"▲","-")),2)),NA())</f>
        <v>#VALUE!</v>
      </c>
      <c r="C28" s="1094" t="e">
        <f>IF(ROUND(VALUE(SUBSTITUTE('連結実質赤字比率に係る赤字・黒字の構成分析'!F$42,"▲","-")),2)&gt;=0,ABS(ROUND(VALUE(SUBSTITUTE('連結実質赤字比率に係る赤字・黒字の構成分析'!F$42,"▲","-")),2)),NA())</f>
        <v>#VALUE!</v>
      </c>
      <c r="D28" s="1094" t="e">
        <f>IF(ROUND(VALUE(SUBSTITUTE('連結実質赤字比率に係る赤字・黒字の構成分析'!G$42,"▲","-")),2)&lt;0,ABS(ROUND(VALUE(SUBSTITUTE('連結実質赤字比率に係る赤字・黒字の構成分析'!G$42,"▲","-")),2)),NA())</f>
        <v>#VALUE!</v>
      </c>
      <c r="E28" s="1094" t="e">
        <f>IF(ROUND(VALUE(SUBSTITUTE('連結実質赤字比率に係る赤字・黒字の構成分析'!G$42,"▲","-")),2)&gt;=0,ABS(ROUND(VALUE(SUBSTITUTE('連結実質赤字比率に係る赤字・黒字の構成分析'!G$42,"▲","-")),2)),NA())</f>
        <v>#VALUE!</v>
      </c>
      <c r="F28" s="1094" t="e">
        <f>IF(ROUND(VALUE(SUBSTITUTE('連結実質赤字比率に係る赤字・黒字の構成分析'!H$42,"▲","-")),2)&lt;0,ABS(ROUND(VALUE(SUBSTITUTE('連結実質赤字比率に係る赤字・黒字の構成分析'!H$42,"▲","-")),2)),NA())</f>
        <v>#VALUE!</v>
      </c>
      <c r="G28" s="1094" t="e">
        <f>IF(ROUND(VALUE(SUBSTITUTE('連結実質赤字比率に係る赤字・黒字の構成分析'!H$42,"▲","-")),2)&gt;=0,ABS(ROUND(VALUE(SUBSTITUTE('連結実質赤字比率に係る赤字・黒字の構成分析'!H$42,"▲","-")),2)),NA())</f>
        <v>#VALUE!</v>
      </c>
      <c r="H28" s="1094" t="e">
        <f>IF(ROUND(VALUE(SUBSTITUTE('連結実質赤字比率に係る赤字・黒字の構成分析'!I$42,"▲","-")),2)&lt;0,ABS(ROUND(VALUE(SUBSTITUTE('連結実質赤字比率に係る赤字・黒字の構成分析'!I$42,"▲","-")),2)),NA())</f>
        <v>#VALUE!</v>
      </c>
      <c r="I28" s="1094" t="e">
        <f>IF(ROUND(VALUE(SUBSTITUTE('連結実質赤字比率に係る赤字・黒字の構成分析'!I$42,"▲","-")),2)&gt;=0,ABS(ROUND(VALUE(SUBSTITUTE('連結実質赤字比率に係る赤字・黒字の構成分析'!I$42,"▲","-")),2)),NA())</f>
        <v>#VALUE!</v>
      </c>
      <c r="J28" s="1094" t="e">
        <f>IF(ROUND(VALUE(SUBSTITUTE('連結実質赤字比率に係る赤字・黒字の構成分析'!J$42,"▲","-")),2)&lt;0,ABS(ROUND(VALUE(SUBSTITUTE('連結実質赤字比率に係る赤字・黒字の構成分析'!J$42,"▲","-")),2)),NA())</f>
        <v>#VALUE!</v>
      </c>
      <c r="K28" s="1094" t="e">
        <f>IF(ROUND(VALUE(SUBSTITUTE('連結実質赤字比率に係る赤字・黒字の構成分析'!J$42,"▲","-")),2)&gt;=0,ABS(ROUND(VALUE(SUBSTITUTE('連結実質赤字比率に係る赤字・黒字の構成分析'!J$42,"▲","-")),2)),NA())</f>
        <v>#VALUE!</v>
      </c>
    </row>
    <row r="29" spans="1:11">
      <c r="A29" s="1094" t="e">
        <f>IF('連結実質赤字比率に係る赤字・黒字の構成分析'!C$41="",NA(),'連結実質赤字比率に係る赤字・黒字の構成分析'!C$41)</f>
        <v>#N/A</v>
      </c>
      <c r="B29" s="1094" t="e">
        <f>IF(ROUND(VALUE(SUBSTITUTE('連結実質赤字比率に係る赤字・黒字の構成分析'!F$41,"▲","-")),2)&lt;0,ABS(ROUND(VALUE(SUBSTITUTE('連結実質赤字比率に係る赤字・黒字の構成分析'!F$41,"▲","-")),2)),NA())</f>
        <v>#VALUE!</v>
      </c>
      <c r="C29" s="1094" t="e">
        <f>IF(ROUND(VALUE(SUBSTITUTE('連結実質赤字比率に係る赤字・黒字の構成分析'!F$41,"▲","-")),2)&gt;=0,ABS(ROUND(VALUE(SUBSTITUTE('連結実質赤字比率に係る赤字・黒字の構成分析'!F$41,"▲","-")),2)),NA())</f>
        <v>#VALUE!</v>
      </c>
      <c r="D29" s="1094" t="e">
        <f>IF(ROUND(VALUE(SUBSTITUTE('連結実質赤字比率に係る赤字・黒字の構成分析'!G$41,"▲","-")),2)&lt;0,ABS(ROUND(VALUE(SUBSTITUTE('連結実質赤字比率に係る赤字・黒字の構成分析'!G$41,"▲","-")),2)),NA())</f>
        <v>#VALUE!</v>
      </c>
      <c r="E29" s="1094" t="e">
        <f>IF(ROUND(VALUE(SUBSTITUTE('連結実質赤字比率に係る赤字・黒字の構成分析'!G$41,"▲","-")),2)&gt;=0,ABS(ROUND(VALUE(SUBSTITUTE('連結実質赤字比率に係る赤字・黒字の構成分析'!G$41,"▲","-")),2)),NA())</f>
        <v>#VALUE!</v>
      </c>
      <c r="F29" s="1094" t="e">
        <f>IF(ROUND(VALUE(SUBSTITUTE('連結実質赤字比率に係る赤字・黒字の構成分析'!H$41,"▲","-")),2)&lt;0,ABS(ROUND(VALUE(SUBSTITUTE('連結実質赤字比率に係る赤字・黒字の構成分析'!H$41,"▲","-")),2)),NA())</f>
        <v>#VALUE!</v>
      </c>
      <c r="G29" s="1094" t="e">
        <f>IF(ROUND(VALUE(SUBSTITUTE('連結実質赤字比率に係る赤字・黒字の構成分析'!H$41,"▲","-")),2)&gt;=0,ABS(ROUND(VALUE(SUBSTITUTE('連結実質赤字比率に係る赤字・黒字の構成分析'!H$41,"▲","-")),2)),NA())</f>
        <v>#VALUE!</v>
      </c>
      <c r="H29" s="1094" t="e">
        <f>IF(ROUND(VALUE(SUBSTITUTE('連結実質赤字比率に係る赤字・黒字の構成分析'!I$41,"▲","-")),2)&lt;0,ABS(ROUND(VALUE(SUBSTITUTE('連結実質赤字比率に係る赤字・黒字の構成分析'!I$41,"▲","-")),2)),NA())</f>
        <v>#VALUE!</v>
      </c>
      <c r="I29" s="1094" t="e">
        <f>IF(ROUND(VALUE(SUBSTITUTE('連結実質赤字比率に係る赤字・黒字の構成分析'!I$41,"▲","-")),2)&gt;=0,ABS(ROUND(VALUE(SUBSTITUTE('連結実質赤字比率に係る赤字・黒字の構成分析'!I$41,"▲","-")),2)),NA())</f>
        <v>#VALUE!</v>
      </c>
      <c r="J29" s="1094" t="e">
        <f>IF(ROUND(VALUE(SUBSTITUTE('連結実質赤字比率に係る赤字・黒字の構成分析'!J$41,"▲","-")),2)&lt;0,ABS(ROUND(VALUE(SUBSTITUTE('連結実質赤字比率に係る赤字・黒字の構成分析'!J$41,"▲","-")),2)),NA())</f>
        <v>#VALUE!</v>
      </c>
      <c r="K29" s="1094" t="e">
        <f>IF(ROUND(VALUE(SUBSTITUTE('連結実質赤字比率に係る赤字・黒字の構成分析'!J$41,"▲","-")),2)&gt;=0,ABS(ROUND(VALUE(SUBSTITUTE('連結実質赤字比率に係る赤字・黒字の構成分析'!J$41,"▲","-")),2)),NA())</f>
        <v>#VALUE!</v>
      </c>
    </row>
    <row r="30" spans="1:11">
      <c r="A30" s="1094" t="e">
        <f>IF('連結実質赤字比率に係る赤字・黒字の構成分析'!C$40="",NA(),'連結実質赤字比率に係る赤字・黒字の構成分析'!C$40)</f>
        <v>#N/A</v>
      </c>
      <c r="B30" s="1094" t="e">
        <f>IF(ROUND(VALUE(SUBSTITUTE('連結実質赤字比率に係る赤字・黒字の構成分析'!F$40,"▲","-")),2)&lt;0,ABS(ROUND(VALUE(SUBSTITUTE('連結実質赤字比率に係る赤字・黒字の構成分析'!F$40,"▲","-")),2)),NA())</f>
        <v>#VALUE!</v>
      </c>
      <c r="C30" s="1094" t="e">
        <f>IF(ROUND(VALUE(SUBSTITUTE('連結実質赤字比率に係る赤字・黒字の構成分析'!F$40,"▲","-")),2)&gt;=0,ABS(ROUND(VALUE(SUBSTITUTE('連結実質赤字比率に係る赤字・黒字の構成分析'!F$40,"▲","-")),2)),NA())</f>
        <v>#VALUE!</v>
      </c>
      <c r="D30" s="1094" t="e">
        <f>IF(ROUND(VALUE(SUBSTITUTE('連結実質赤字比率に係る赤字・黒字の構成分析'!G$40,"▲","-")),2)&lt;0,ABS(ROUND(VALUE(SUBSTITUTE('連結実質赤字比率に係る赤字・黒字の構成分析'!G$40,"▲","-")),2)),NA())</f>
        <v>#VALUE!</v>
      </c>
      <c r="E30" s="1094" t="e">
        <f>IF(ROUND(VALUE(SUBSTITUTE('連結実質赤字比率に係る赤字・黒字の構成分析'!G$40,"▲","-")),2)&gt;=0,ABS(ROUND(VALUE(SUBSTITUTE('連結実質赤字比率に係る赤字・黒字の構成分析'!G$40,"▲","-")),2)),NA())</f>
        <v>#VALUE!</v>
      </c>
      <c r="F30" s="1094" t="e">
        <f>IF(ROUND(VALUE(SUBSTITUTE('連結実質赤字比率に係る赤字・黒字の構成分析'!H$40,"▲","-")),2)&lt;0,ABS(ROUND(VALUE(SUBSTITUTE('連結実質赤字比率に係る赤字・黒字の構成分析'!H$40,"▲","-")),2)),NA())</f>
        <v>#VALUE!</v>
      </c>
      <c r="G30" s="1094" t="e">
        <f>IF(ROUND(VALUE(SUBSTITUTE('連結実質赤字比率に係る赤字・黒字の構成分析'!H$40,"▲","-")),2)&gt;=0,ABS(ROUND(VALUE(SUBSTITUTE('連結実質赤字比率に係る赤字・黒字の構成分析'!H$40,"▲","-")),2)),NA())</f>
        <v>#VALUE!</v>
      </c>
      <c r="H30" s="1094" t="e">
        <f>IF(ROUND(VALUE(SUBSTITUTE('連結実質赤字比率に係る赤字・黒字の構成分析'!I$40,"▲","-")),2)&lt;0,ABS(ROUND(VALUE(SUBSTITUTE('連結実質赤字比率に係る赤字・黒字の構成分析'!I$40,"▲","-")),2)),NA())</f>
        <v>#VALUE!</v>
      </c>
      <c r="I30" s="1094" t="e">
        <f>IF(ROUND(VALUE(SUBSTITUTE('連結実質赤字比率に係る赤字・黒字の構成分析'!I$40,"▲","-")),2)&gt;=0,ABS(ROUND(VALUE(SUBSTITUTE('連結実質赤字比率に係る赤字・黒字の構成分析'!I$40,"▲","-")),2)),NA())</f>
        <v>#VALUE!</v>
      </c>
      <c r="J30" s="1094" t="e">
        <f>IF(ROUND(VALUE(SUBSTITUTE('連結実質赤字比率に係る赤字・黒字の構成分析'!J$40,"▲","-")),2)&lt;0,ABS(ROUND(VALUE(SUBSTITUTE('連結実質赤字比率に係る赤字・黒字の構成分析'!J$40,"▲","-")),2)),NA())</f>
        <v>#VALUE!</v>
      </c>
      <c r="K30" s="1094" t="e">
        <f>IF(ROUND(VALUE(SUBSTITUTE('連結実質赤字比率に係る赤字・黒字の構成分析'!J$40,"▲","-")),2)&gt;=0,ABS(ROUND(VALUE(SUBSTITUTE('連結実質赤字比率に係る赤字・黒字の構成分析'!J$40,"▲","-")),2)),NA())</f>
        <v>#VALUE!</v>
      </c>
    </row>
    <row r="31" spans="1:11">
      <c r="A31" s="1094" t="str">
        <f>IF('連結実質赤字比率に係る赤字・黒字の構成分析'!C$39="",NA(),'連結実質赤字比率に係る赤字・黒字の構成分析'!C$39)</f>
        <v>佐那河内村後期高齢者医療特別会計</v>
      </c>
      <c r="B31" s="1094" t="e">
        <f>IF(ROUND(VALUE(SUBSTITUTE('連結実質赤字比率に係る赤字・黒字の構成分析'!F$39,"▲","-")),2)&lt;0,ABS(ROUND(VALUE(SUBSTITUTE('連結実質赤字比率に係る赤字・黒字の構成分析'!F$39,"▲","-")),2)),NA())</f>
        <v>#N/A</v>
      </c>
      <c r="C31" s="1094">
        <f>IF(ROUND(VALUE(SUBSTITUTE('連結実質赤字比率に係る赤字・黒字の構成分析'!F$39,"▲","-")),2)&gt;=0,ABS(ROUND(VALUE(SUBSTITUTE('連結実質赤字比率に係る赤字・黒字の構成分析'!F$39,"▲","-")),2)),NA())</f>
        <v>3.e-002</v>
      </c>
      <c r="D31" s="1094" t="e">
        <f>IF(ROUND(VALUE(SUBSTITUTE('連結実質赤字比率に係る赤字・黒字の構成分析'!G$39,"▲","-")),2)&lt;0,ABS(ROUND(VALUE(SUBSTITUTE('連結実質赤字比率に係る赤字・黒字の構成分析'!G$39,"▲","-")),2)),NA())</f>
        <v>#N/A</v>
      </c>
      <c r="E31" s="1094">
        <f>IF(ROUND(VALUE(SUBSTITUTE('連結実質赤字比率に係る赤字・黒字の構成分析'!G$39,"▲","-")),2)&gt;=0,ABS(ROUND(VALUE(SUBSTITUTE('連結実質赤字比率に係る赤字・黒字の構成分析'!G$39,"▲","-")),2)),NA())</f>
        <v>4.e-002</v>
      </c>
      <c r="F31" s="1094" t="e">
        <f>IF(ROUND(VALUE(SUBSTITUTE('連結実質赤字比率に係る赤字・黒字の構成分析'!H$39,"▲","-")),2)&lt;0,ABS(ROUND(VALUE(SUBSTITUTE('連結実質赤字比率に係る赤字・黒字の構成分析'!H$39,"▲","-")),2)),NA())</f>
        <v>#N/A</v>
      </c>
      <c r="G31" s="1094">
        <f>IF(ROUND(VALUE(SUBSTITUTE('連結実質赤字比率に係る赤字・黒字の構成分析'!H$39,"▲","-")),2)&gt;=0,ABS(ROUND(VALUE(SUBSTITUTE('連結実質赤字比率に係る赤字・黒字の構成分析'!H$39,"▲","-")),2)),NA())</f>
        <v>3.e-002</v>
      </c>
      <c r="H31" s="1094" t="e">
        <f>IF(ROUND(VALUE(SUBSTITUTE('連結実質赤字比率に係る赤字・黒字の構成分析'!I$39,"▲","-")),2)&lt;0,ABS(ROUND(VALUE(SUBSTITUTE('連結実質赤字比率に係る赤字・黒字の構成分析'!I$39,"▲","-")),2)),NA())</f>
        <v>#N/A</v>
      </c>
      <c r="I31" s="1094">
        <f>IF(ROUND(VALUE(SUBSTITUTE('連結実質赤字比率に係る赤字・黒字の構成分析'!I$39,"▲","-")),2)&gt;=0,ABS(ROUND(VALUE(SUBSTITUTE('連結実質赤字比率に係る赤字・黒字の構成分析'!I$39,"▲","-")),2)),NA())</f>
        <v>4.e-002</v>
      </c>
      <c r="J31" s="1094" t="e">
        <f>IF(ROUND(VALUE(SUBSTITUTE('連結実質赤字比率に係る赤字・黒字の構成分析'!J$39,"▲","-")),2)&lt;0,ABS(ROUND(VALUE(SUBSTITUTE('連結実質赤字比率に係る赤字・黒字の構成分析'!J$39,"▲","-")),2)),NA())</f>
        <v>#N/A</v>
      </c>
      <c r="K31" s="1094">
        <f>IF(ROUND(VALUE(SUBSTITUTE('連結実質赤字比率に係る赤字・黒字の構成分析'!J$39,"▲","-")),2)&gt;=0,ABS(ROUND(VALUE(SUBSTITUTE('連結実質赤字比率に係る赤字・黒字の構成分析'!J$39,"▲","-")),2)),NA())</f>
        <v>3.e-002</v>
      </c>
    </row>
    <row r="32" spans="1:11">
      <c r="A32" s="1094" t="str">
        <f>IF('連結実質赤字比率に係る赤字・黒字の構成分析'!C$38="",NA(),'連結実質赤字比率に係る赤字・黒字の構成分析'!C$38)</f>
        <v>佐那河内村簡易水道特別会計</v>
      </c>
      <c r="B32" s="1094" t="e">
        <f>IF(ROUND(VALUE(SUBSTITUTE('連結実質赤字比率に係る赤字・黒字の構成分析'!F$38,"▲","-")),2)&lt;0,ABS(ROUND(VALUE(SUBSTITUTE('連結実質赤字比率に係る赤字・黒字の構成分析'!F$38,"▲","-")),2)),NA())</f>
        <v>#N/A</v>
      </c>
      <c r="C32" s="1094">
        <f>IF(ROUND(VALUE(SUBSTITUTE('連結実質赤字比率に係る赤字・黒字の構成分析'!F$38,"▲","-")),2)&gt;=0,ABS(ROUND(VALUE(SUBSTITUTE('連結実質赤字比率に係る赤字・黒字の構成分析'!F$38,"▲","-")),2)),NA())</f>
        <v>7.0000000000000007e-002</v>
      </c>
      <c r="D32" s="1094" t="e">
        <f>IF(ROUND(VALUE(SUBSTITUTE('連結実質赤字比率に係る赤字・黒字の構成分析'!G$38,"▲","-")),2)&lt;0,ABS(ROUND(VALUE(SUBSTITUTE('連結実質赤字比率に係る赤字・黒字の構成分析'!G$38,"▲","-")),2)),NA())</f>
        <v>#N/A</v>
      </c>
      <c r="E32" s="1094">
        <f>IF(ROUND(VALUE(SUBSTITUTE('連結実質赤字比率に係る赤字・黒字の構成分析'!G$38,"▲","-")),2)&gt;=0,ABS(ROUND(VALUE(SUBSTITUTE('連結実質赤字比率に係る赤字・黒字の構成分析'!G$38,"▲","-")),2)),NA())</f>
        <v>0.12</v>
      </c>
      <c r="F32" s="1094" t="e">
        <f>IF(ROUND(VALUE(SUBSTITUTE('連結実質赤字比率に係る赤字・黒字の構成分析'!H$38,"▲","-")),2)&lt;0,ABS(ROUND(VALUE(SUBSTITUTE('連結実質赤字比率に係る赤字・黒字の構成分析'!H$38,"▲","-")),2)),NA())</f>
        <v>#N/A</v>
      </c>
      <c r="G32" s="1094">
        <f>IF(ROUND(VALUE(SUBSTITUTE('連結実質赤字比率に係る赤字・黒字の構成分析'!H$38,"▲","-")),2)&gt;=0,ABS(ROUND(VALUE(SUBSTITUTE('連結実質赤字比率に係る赤字・黒字の構成分析'!H$38,"▲","-")),2)),NA())</f>
        <v>0.16</v>
      </c>
      <c r="H32" s="1094" t="e">
        <f>IF(ROUND(VALUE(SUBSTITUTE('連結実質赤字比率に係る赤字・黒字の構成分析'!I$38,"▲","-")),2)&lt;0,ABS(ROUND(VALUE(SUBSTITUTE('連結実質赤字比率に係る赤字・黒字の構成分析'!I$38,"▲","-")),2)),NA())</f>
        <v>#N/A</v>
      </c>
      <c r="I32" s="1094">
        <f>IF(ROUND(VALUE(SUBSTITUTE('連結実質赤字比率に係る赤字・黒字の構成分析'!I$38,"▲","-")),2)&gt;=0,ABS(ROUND(VALUE(SUBSTITUTE('連結実質赤字比率に係る赤字・黒字の構成分析'!I$38,"▲","-")),2)),NA())</f>
        <v>0.15</v>
      </c>
      <c r="J32" s="1094" t="e">
        <f>IF(ROUND(VALUE(SUBSTITUTE('連結実質赤字比率に係る赤字・黒字の構成分析'!J$38,"▲","-")),2)&lt;0,ABS(ROUND(VALUE(SUBSTITUTE('連結実質赤字比率に係る赤字・黒字の構成分析'!J$38,"▲","-")),2)),NA())</f>
        <v>#N/A</v>
      </c>
      <c r="K32" s="1094">
        <f>IF(ROUND(VALUE(SUBSTITUTE('連結実質赤字比率に係る赤字・黒字の構成分析'!J$38,"▲","-")),2)&gt;=0,ABS(ROUND(VALUE(SUBSTITUTE('連結実質赤字比率に係る赤字・黒字の構成分析'!J$38,"▲","-")),2)),NA())</f>
        <v>6.e-002</v>
      </c>
    </row>
    <row r="33" spans="1:16">
      <c r="A33" s="1094" t="str">
        <f>IF('連結実質赤字比率に係る赤字・黒字の構成分析'!C$37="",NA(),'連結実質赤字比率に係る赤字・黒字の構成分析'!C$37)</f>
        <v>佐那河内村農業集落排水事業特別会計</v>
      </c>
      <c r="B33" s="1094" t="e">
        <f>IF(ROUND(VALUE(SUBSTITUTE('連結実質赤字比率に係る赤字・黒字の構成分析'!F$37,"▲","-")),2)&lt;0,ABS(ROUND(VALUE(SUBSTITUTE('連結実質赤字比率に係る赤字・黒字の構成分析'!F$37,"▲","-")),2)),NA())</f>
        <v>#N/A</v>
      </c>
      <c r="C33" s="1094">
        <f>IF(ROUND(VALUE(SUBSTITUTE('連結実質赤字比率に係る赤字・黒字の構成分析'!F$37,"▲","-")),2)&gt;=0,ABS(ROUND(VALUE(SUBSTITUTE('連結実質赤字比率に係る赤字・黒字の構成分析'!F$37,"▲","-")),2)),NA())</f>
        <v>0.18</v>
      </c>
      <c r="D33" s="1094" t="e">
        <f>IF(ROUND(VALUE(SUBSTITUTE('連結実質赤字比率に係る赤字・黒字の構成分析'!G$37,"▲","-")),2)&lt;0,ABS(ROUND(VALUE(SUBSTITUTE('連結実質赤字比率に係る赤字・黒字の構成分析'!G$37,"▲","-")),2)),NA())</f>
        <v>#N/A</v>
      </c>
      <c r="E33" s="1094">
        <f>IF(ROUND(VALUE(SUBSTITUTE('連結実質赤字比率に係る赤字・黒字の構成分析'!G$37,"▲","-")),2)&gt;=0,ABS(ROUND(VALUE(SUBSTITUTE('連結実質赤字比率に係る赤字・黒字の構成分析'!G$37,"▲","-")),2)),NA())</f>
        <v>0.2</v>
      </c>
      <c r="F33" s="1094" t="e">
        <f>IF(ROUND(VALUE(SUBSTITUTE('連結実質赤字比率に係る赤字・黒字の構成分析'!H$37,"▲","-")),2)&lt;0,ABS(ROUND(VALUE(SUBSTITUTE('連結実質赤字比率に係る赤字・黒字の構成分析'!H$37,"▲","-")),2)),NA())</f>
        <v>#N/A</v>
      </c>
      <c r="G33" s="1094">
        <f>IF(ROUND(VALUE(SUBSTITUTE('連結実質赤字比率に係る赤字・黒字の構成分析'!H$37,"▲","-")),2)&gt;=0,ABS(ROUND(VALUE(SUBSTITUTE('連結実質赤字比率に係る赤字・黒字の構成分析'!H$37,"▲","-")),2)),NA())</f>
        <v>9.e-002</v>
      </c>
      <c r="H33" s="1094" t="e">
        <f>IF(ROUND(VALUE(SUBSTITUTE('連結実質赤字比率に係る赤字・黒字の構成分析'!I$37,"▲","-")),2)&lt;0,ABS(ROUND(VALUE(SUBSTITUTE('連結実質赤字比率に係る赤字・黒字の構成分析'!I$37,"▲","-")),2)),NA())</f>
        <v>#N/A</v>
      </c>
      <c r="I33" s="1094">
        <f>IF(ROUND(VALUE(SUBSTITUTE('連結実質赤字比率に係る赤字・黒字の構成分析'!I$37,"▲","-")),2)&gt;=0,ABS(ROUND(VALUE(SUBSTITUTE('連結実質赤字比率に係る赤字・黒字の構成分析'!I$37,"▲","-")),2)),NA())</f>
        <v>0.14000000000000001</v>
      </c>
      <c r="J33" s="1094" t="e">
        <f>IF(ROUND(VALUE(SUBSTITUTE('連結実質赤字比率に係る赤字・黒字の構成分析'!J$37,"▲","-")),2)&lt;0,ABS(ROUND(VALUE(SUBSTITUTE('連結実質赤字比率に係る赤字・黒字の構成分析'!J$37,"▲","-")),2)),NA())</f>
        <v>#N/A</v>
      </c>
      <c r="K33" s="1094">
        <f>IF(ROUND(VALUE(SUBSTITUTE('連結実質赤字比率に係る赤字・黒字の構成分析'!J$37,"▲","-")),2)&gt;=0,ABS(ROUND(VALUE(SUBSTITUTE('連結実質赤字比率に係る赤字・黒字の構成分析'!J$37,"▲","-")),2)),NA())</f>
        <v>0.1</v>
      </c>
    </row>
    <row r="34" spans="1:16">
      <c r="A34" s="1094" t="str">
        <f>IF('連結実質赤字比率に係る赤字・黒字の構成分析'!C$36="",NA(),'連結実質赤字比率に係る赤字・黒字の構成分析'!C$36)</f>
        <v>佐那河内村介護保険事業特別会計</v>
      </c>
      <c r="B34" s="1094" t="e">
        <f>IF(ROUND(VALUE(SUBSTITUTE('連結実質赤字比率に係る赤字・黒字の構成分析'!F$36,"▲","-")),2)&lt;0,ABS(ROUND(VALUE(SUBSTITUTE('連結実質赤字比率に係る赤字・黒字の構成分析'!F$36,"▲","-")),2)),NA())</f>
        <v>#N/A</v>
      </c>
      <c r="C34" s="1094">
        <f>IF(ROUND(VALUE(SUBSTITUTE('連結実質赤字比率に係る赤字・黒字の構成分析'!F$36,"▲","-")),2)&gt;=0,ABS(ROUND(VALUE(SUBSTITUTE('連結実質赤字比率に係る赤字・黒字の構成分析'!F$36,"▲","-")),2)),NA())</f>
        <v>1.1499999999999999</v>
      </c>
      <c r="D34" s="1094" t="e">
        <f>IF(ROUND(VALUE(SUBSTITUTE('連結実質赤字比率に係る赤字・黒字の構成分析'!G$36,"▲","-")),2)&lt;0,ABS(ROUND(VALUE(SUBSTITUTE('連結実質赤字比率に係る赤字・黒字の構成分析'!G$36,"▲","-")),2)),NA())</f>
        <v>#N/A</v>
      </c>
      <c r="E34" s="1094">
        <f>IF(ROUND(VALUE(SUBSTITUTE('連結実質赤字比率に係る赤字・黒字の構成分析'!G$36,"▲","-")),2)&gt;=0,ABS(ROUND(VALUE(SUBSTITUTE('連結実質赤字比率に係る赤字・黒字の構成分析'!G$36,"▲","-")),2)),NA())</f>
        <v>1.1399999999999999</v>
      </c>
      <c r="F34" s="1094" t="e">
        <f>IF(ROUND(VALUE(SUBSTITUTE('連結実質赤字比率に係る赤字・黒字の構成分析'!H$36,"▲","-")),2)&lt;0,ABS(ROUND(VALUE(SUBSTITUTE('連結実質赤字比率に係る赤字・黒字の構成分析'!H$36,"▲","-")),2)),NA())</f>
        <v>#N/A</v>
      </c>
      <c r="G34" s="1094">
        <f>IF(ROUND(VALUE(SUBSTITUTE('連結実質赤字比率に係る赤字・黒字の構成分析'!H$36,"▲","-")),2)&gt;=0,ABS(ROUND(VALUE(SUBSTITUTE('連結実質赤字比率に係る赤字・黒字の構成分析'!H$36,"▲","-")),2)),NA())</f>
        <v>0.55000000000000004</v>
      </c>
      <c r="H34" s="1094" t="e">
        <f>IF(ROUND(VALUE(SUBSTITUTE('連結実質赤字比率に係る赤字・黒字の構成分析'!I$36,"▲","-")),2)&lt;0,ABS(ROUND(VALUE(SUBSTITUTE('連結実質赤字比率に係る赤字・黒字の構成分析'!I$36,"▲","-")),2)),NA())</f>
        <v>#N/A</v>
      </c>
      <c r="I34" s="1094">
        <f>IF(ROUND(VALUE(SUBSTITUTE('連結実質赤字比率に係る赤字・黒字の構成分析'!I$36,"▲","-")),2)&gt;=0,ABS(ROUND(VALUE(SUBSTITUTE('連結実質赤字比率に係る赤字・黒字の構成分析'!I$36,"▲","-")),2)),NA())</f>
        <v>0.24</v>
      </c>
      <c r="J34" s="1094" t="e">
        <f>IF(ROUND(VALUE(SUBSTITUTE('連結実質赤字比率に係る赤字・黒字の構成分析'!J$36,"▲","-")),2)&lt;0,ABS(ROUND(VALUE(SUBSTITUTE('連結実質赤字比率に係る赤字・黒字の構成分析'!J$36,"▲","-")),2)),NA())</f>
        <v>#N/A</v>
      </c>
      <c r="K34" s="1094">
        <f>IF(ROUND(VALUE(SUBSTITUTE('連結実質赤字比率に係る赤字・黒字の構成分析'!J$36,"▲","-")),2)&gt;=0,ABS(ROUND(VALUE(SUBSTITUTE('連結実質赤字比率に係る赤字・黒字の構成分析'!J$36,"▲","-")),2)),NA())</f>
        <v>0.6</v>
      </c>
    </row>
    <row r="35" spans="1:16">
      <c r="A35" s="1094" t="str">
        <f>IF('連結実質赤字比率に係る赤字・黒字の構成分析'!C$35="",NA(),'連結実質赤字比率に係る赤字・黒字の構成分析'!C$35)</f>
        <v>佐那河内村国民健康保険事業特別会計</v>
      </c>
      <c r="B35" s="1094" t="e">
        <f>IF(ROUND(VALUE(SUBSTITUTE('連結実質赤字比率に係る赤字・黒字の構成分析'!F$35,"▲","-")),2)&lt;0,ABS(ROUND(VALUE(SUBSTITUTE('連結実質赤字比率に係る赤字・黒字の構成分析'!F$35,"▲","-")),2)),NA())</f>
        <v>#N/A</v>
      </c>
      <c r="C35" s="1094">
        <f>IF(ROUND(VALUE(SUBSTITUTE('連結実質赤字比率に係る赤字・黒字の構成分析'!F$35,"▲","-")),2)&gt;=0,ABS(ROUND(VALUE(SUBSTITUTE('連結実質赤字比率に係る赤字・黒字の構成分析'!F$35,"▲","-")),2)),NA())</f>
        <v>3.53</v>
      </c>
      <c r="D35" s="1094" t="e">
        <f>IF(ROUND(VALUE(SUBSTITUTE('連結実質赤字比率に係る赤字・黒字の構成分析'!G$35,"▲","-")),2)&lt;0,ABS(ROUND(VALUE(SUBSTITUTE('連結実質赤字比率に係る赤字・黒字の構成分析'!G$35,"▲","-")),2)),NA())</f>
        <v>#N/A</v>
      </c>
      <c r="E35" s="1094">
        <f>IF(ROUND(VALUE(SUBSTITUTE('連結実質赤字比率に係る赤字・黒字の構成分析'!G$35,"▲","-")),2)&gt;=0,ABS(ROUND(VALUE(SUBSTITUTE('連結実質赤字比率に係る赤字・黒字の構成分析'!G$35,"▲","-")),2)),NA())</f>
        <v>1.78</v>
      </c>
      <c r="F35" s="1094" t="e">
        <f>IF(ROUND(VALUE(SUBSTITUTE('連結実質赤字比率に係る赤字・黒字の構成分析'!H$35,"▲","-")),2)&lt;0,ABS(ROUND(VALUE(SUBSTITUTE('連結実質赤字比率に係る赤字・黒字の構成分析'!H$35,"▲","-")),2)),NA())</f>
        <v>#N/A</v>
      </c>
      <c r="G35" s="1094">
        <f>IF(ROUND(VALUE(SUBSTITUTE('連結実質赤字比率に係る赤字・黒字の構成分析'!H$35,"▲","-")),2)&gt;=0,ABS(ROUND(VALUE(SUBSTITUTE('連結実質赤字比率に係る赤字・黒字の構成分析'!H$35,"▲","-")),2)),NA())</f>
        <v>0.73</v>
      </c>
      <c r="H35" s="1094" t="e">
        <f>IF(ROUND(VALUE(SUBSTITUTE('連結実質赤字比率に係る赤字・黒字の構成分析'!I$35,"▲","-")),2)&lt;0,ABS(ROUND(VALUE(SUBSTITUTE('連結実質赤字比率に係る赤字・黒字の構成分析'!I$35,"▲","-")),2)),NA())</f>
        <v>#N/A</v>
      </c>
      <c r="I35" s="1094">
        <f>IF(ROUND(VALUE(SUBSTITUTE('連結実質赤字比率に係る赤字・黒字の構成分析'!I$35,"▲","-")),2)&gt;=0,ABS(ROUND(VALUE(SUBSTITUTE('連結実質赤字比率に係る赤字・黒字の構成分析'!I$35,"▲","-")),2)),NA())</f>
        <v>1.36</v>
      </c>
      <c r="J35" s="1094" t="e">
        <f>IF(ROUND(VALUE(SUBSTITUTE('連結実質赤字比率に係る赤字・黒字の構成分析'!J$35,"▲","-")),2)&lt;0,ABS(ROUND(VALUE(SUBSTITUTE('連結実質赤字比率に係る赤字・黒字の構成分析'!J$35,"▲","-")),2)),NA())</f>
        <v>#N/A</v>
      </c>
      <c r="K35" s="1094">
        <f>IF(ROUND(VALUE(SUBSTITUTE('連結実質赤字比率に係る赤字・黒字の構成分析'!J$35,"▲","-")),2)&gt;=0,ABS(ROUND(VALUE(SUBSTITUTE('連結実質赤字比率に係る赤字・黒字の構成分析'!J$35,"▲","-")),2)),NA())</f>
        <v>1.74</v>
      </c>
    </row>
    <row r="36" spans="1:16">
      <c r="A36" s="1094" t="str">
        <f>IF('連結実質赤字比率に係る赤字・黒字の構成分析'!C$34="",NA(),'連結実質赤字比率に係る赤字・黒字の構成分析'!C$34)</f>
        <v>一般会計</v>
      </c>
      <c r="B36" s="1094" t="e">
        <f>IF(ROUND(VALUE(SUBSTITUTE('連結実質赤字比率に係る赤字・黒字の構成分析'!F$34,"▲","-")),2)&lt;0,ABS(ROUND(VALUE(SUBSTITUTE('連結実質赤字比率に係る赤字・黒字の構成分析'!F$34,"▲","-")),2)),NA())</f>
        <v>#N/A</v>
      </c>
      <c r="C36" s="1094">
        <f>IF(ROUND(VALUE(SUBSTITUTE('連結実質赤字比率に係る赤字・黒字の構成分析'!F$34,"▲","-")),2)&gt;=0,ABS(ROUND(VALUE(SUBSTITUTE('連結実質赤字比率に係る赤字・黒字の構成分析'!F$34,"▲","-")),2)),NA())</f>
        <v>3.12</v>
      </c>
      <c r="D36" s="1094" t="e">
        <f>IF(ROUND(VALUE(SUBSTITUTE('連結実質赤字比率に係る赤字・黒字の構成分析'!G$34,"▲","-")),2)&lt;0,ABS(ROUND(VALUE(SUBSTITUTE('連結実質赤字比率に係る赤字・黒字の構成分析'!G$34,"▲","-")),2)),NA())</f>
        <v>#N/A</v>
      </c>
      <c r="E36" s="1094">
        <f>IF(ROUND(VALUE(SUBSTITUTE('連結実質赤字比率に係る赤字・黒字の構成分析'!G$34,"▲","-")),2)&gt;=0,ABS(ROUND(VALUE(SUBSTITUTE('連結実質赤字比率に係る赤字・黒字の構成分析'!G$34,"▲","-")),2)),NA())</f>
        <v>3.54</v>
      </c>
      <c r="F36" s="1094" t="e">
        <f>IF(ROUND(VALUE(SUBSTITUTE('連結実質赤字比率に係る赤字・黒字の構成分析'!H$34,"▲","-")),2)&lt;0,ABS(ROUND(VALUE(SUBSTITUTE('連結実質赤字比率に係る赤字・黒字の構成分析'!H$34,"▲","-")),2)),NA())</f>
        <v>#N/A</v>
      </c>
      <c r="G36" s="1094">
        <f>IF(ROUND(VALUE(SUBSTITUTE('連結実質赤字比率に係る赤字・黒字の構成分析'!H$34,"▲","-")),2)&gt;=0,ABS(ROUND(VALUE(SUBSTITUTE('連結実質赤字比率に係る赤字・黒字の構成分析'!H$34,"▲","-")),2)),NA())</f>
        <v>4.2699999999999996</v>
      </c>
      <c r="H36" s="1094" t="e">
        <f>IF(ROUND(VALUE(SUBSTITUTE('連結実質赤字比率に係る赤字・黒字の構成分析'!I$34,"▲","-")),2)&lt;0,ABS(ROUND(VALUE(SUBSTITUTE('連結実質赤字比率に係る赤字・黒字の構成分析'!I$34,"▲","-")),2)),NA())</f>
        <v>#N/A</v>
      </c>
      <c r="I36" s="1094">
        <f>IF(ROUND(VALUE(SUBSTITUTE('連結実質赤字比率に係る赤字・黒字の構成分析'!I$34,"▲","-")),2)&gt;=0,ABS(ROUND(VALUE(SUBSTITUTE('連結実質赤字比率に係る赤字・黒字の構成分析'!I$34,"▲","-")),2)),NA())</f>
        <v>4.91</v>
      </c>
      <c r="J36" s="1094" t="e">
        <f>IF(ROUND(VALUE(SUBSTITUTE('連結実質赤字比率に係る赤字・黒字の構成分析'!J$34,"▲","-")),2)&lt;0,ABS(ROUND(VALUE(SUBSTITUTE('連結実質赤字比率に係る赤字・黒字の構成分析'!J$34,"▲","-")),2)),NA())</f>
        <v>#N/A</v>
      </c>
      <c r="K36" s="1094">
        <f>IF(ROUND(VALUE(SUBSTITUTE('連結実質赤字比率に係る赤字・黒字の構成分析'!J$34,"▲","-")),2)&gt;=0,ABS(ROUND(VALUE(SUBSTITUTE('連結実質赤字比率に係る赤字・黒字の構成分析'!J$34,"▲","-")),2)),NA())</f>
        <v>5.5</v>
      </c>
    </row>
    <row r="39" spans="1:16">
      <c r="A39" s="1092" t="s">
        <v>10</v>
      </c>
    </row>
    <row r="40" spans="1:16">
      <c r="A40" s="1095"/>
      <c r="B40" s="1095" t="str">
        <f>'実質公債費比率（分子）の構造'!K$44</f>
        <v>H26</v>
      </c>
      <c r="C40" s="1095"/>
      <c r="D40" s="1095"/>
      <c r="E40" s="1095" t="str">
        <f>'実質公債費比率（分子）の構造'!L$44</f>
        <v>H27</v>
      </c>
      <c r="F40" s="1095"/>
      <c r="G40" s="1095"/>
      <c r="H40" s="1095" t="str">
        <f>'実質公債費比率（分子）の構造'!M$44</f>
        <v>H28</v>
      </c>
      <c r="I40" s="1095"/>
      <c r="J40" s="1095"/>
      <c r="K40" s="1095" t="str">
        <f>'実質公債費比率（分子）の構造'!N$44</f>
        <v>H29</v>
      </c>
      <c r="L40" s="1095"/>
      <c r="M40" s="1095"/>
      <c r="N40" s="1095" t="str">
        <f>'実質公債費比率（分子）の構造'!O$44</f>
        <v>H30</v>
      </c>
      <c r="O40" s="1095"/>
      <c r="P40" s="1095"/>
    </row>
    <row r="41" spans="1:16">
      <c r="A41" s="1095"/>
      <c r="B41" s="1095" t="s">
        <v>116</v>
      </c>
      <c r="C41" s="1095"/>
      <c r="D41" s="1095" t="s">
        <v>118</v>
      </c>
      <c r="E41" s="1095" t="s">
        <v>116</v>
      </c>
      <c r="F41" s="1095"/>
      <c r="G41" s="1095" t="s">
        <v>118</v>
      </c>
      <c r="H41" s="1095" t="s">
        <v>116</v>
      </c>
      <c r="I41" s="1095"/>
      <c r="J41" s="1095" t="s">
        <v>118</v>
      </c>
      <c r="K41" s="1095" t="s">
        <v>116</v>
      </c>
      <c r="L41" s="1095"/>
      <c r="M41" s="1095" t="s">
        <v>118</v>
      </c>
      <c r="N41" s="1095" t="s">
        <v>116</v>
      </c>
      <c r="O41" s="1095"/>
      <c r="P41" s="1095" t="s">
        <v>118</v>
      </c>
    </row>
    <row r="42" spans="1:16">
      <c r="A42" s="1095" t="s">
        <v>120</v>
      </c>
      <c r="B42" s="1095"/>
      <c r="C42" s="1095"/>
      <c r="D42" s="1095">
        <f>'実質公債費比率（分子）の構造'!K$52</f>
        <v>420</v>
      </c>
      <c r="E42" s="1095"/>
      <c r="F42" s="1095"/>
      <c r="G42" s="1095">
        <f>'実質公債費比率（分子）の構造'!L$52</f>
        <v>398</v>
      </c>
      <c r="H42" s="1095"/>
      <c r="I42" s="1095"/>
      <c r="J42" s="1095">
        <f>'実質公債費比率（分子）の構造'!M$52</f>
        <v>377</v>
      </c>
      <c r="K42" s="1095"/>
      <c r="L42" s="1095"/>
      <c r="M42" s="1095">
        <f>'実質公債費比率（分子）の構造'!N$52</f>
        <v>354</v>
      </c>
      <c r="N42" s="1095"/>
      <c r="O42" s="1095"/>
      <c r="P42" s="1095">
        <f>'実質公債費比率（分子）の構造'!O$52</f>
        <v>322</v>
      </c>
    </row>
    <row r="43" spans="1:16">
      <c r="A43" s="1095" t="s">
        <v>48</v>
      </c>
      <c r="B43" s="1095" t="str">
        <f>'実質公債費比率（分子）の構造'!K$51</f>
        <v>-</v>
      </c>
      <c r="C43" s="1095"/>
      <c r="D43" s="1095"/>
      <c r="E43" s="1095" t="str">
        <f>'実質公債費比率（分子）の構造'!L$51</f>
        <v>-</v>
      </c>
      <c r="F43" s="1095"/>
      <c r="G43" s="1095"/>
      <c r="H43" s="1095" t="str">
        <f>'実質公債費比率（分子）の構造'!M$51</f>
        <v>-</v>
      </c>
      <c r="I43" s="1095"/>
      <c r="J43" s="1095"/>
      <c r="K43" s="1095" t="str">
        <f>'実質公債費比率（分子）の構造'!N$51</f>
        <v>-</v>
      </c>
      <c r="L43" s="1095"/>
      <c r="M43" s="1095"/>
      <c r="N43" s="1095" t="str">
        <f>'実質公債費比率（分子）の構造'!O$51</f>
        <v>-</v>
      </c>
      <c r="O43" s="1095"/>
      <c r="P43" s="1095"/>
    </row>
    <row r="44" spans="1:16">
      <c r="A44" s="1095" t="s">
        <v>41</v>
      </c>
      <c r="B44" s="1095" t="str">
        <f>'実質公債費比率（分子）の構造'!K$50</f>
        <v>-</v>
      </c>
      <c r="C44" s="1095"/>
      <c r="D44" s="1095"/>
      <c r="E44" s="1095" t="str">
        <f>'実質公債費比率（分子）の構造'!L$50</f>
        <v>-</v>
      </c>
      <c r="F44" s="1095"/>
      <c r="G44" s="1095"/>
      <c r="H44" s="1095" t="str">
        <f>'実質公債費比率（分子）の構造'!M$50</f>
        <v>-</v>
      </c>
      <c r="I44" s="1095"/>
      <c r="J44" s="1095"/>
      <c r="K44" s="1095" t="str">
        <f>'実質公債費比率（分子）の構造'!N$50</f>
        <v>-</v>
      </c>
      <c r="L44" s="1095"/>
      <c r="M44" s="1095"/>
      <c r="N44" s="1095" t="str">
        <f>'実質公債費比率（分子）の構造'!O$50</f>
        <v>-</v>
      </c>
      <c r="O44" s="1095"/>
      <c r="P44" s="1095"/>
    </row>
    <row r="45" spans="1:16">
      <c r="A45" s="1095" t="s">
        <v>0</v>
      </c>
      <c r="B45" s="1095">
        <f>'実質公債費比率（分子）の構造'!K$49</f>
        <v>9</v>
      </c>
      <c r="C45" s="1095"/>
      <c r="D45" s="1095"/>
      <c r="E45" s="1095">
        <f>'実質公債費比率（分子）の構造'!L$49</f>
        <v>1</v>
      </c>
      <c r="F45" s="1095"/>
      <c r="G45" s="1095"/>
      <c r="H45" s="1095">
        <f>'実質公債費比率（分子）の構造'!M$49</f>
        <v>1</v>
      </c>
      <c r="I45" s="1095"/>
      <c r="J45" s="1095"/>
      <c r="K45" s="1095">
        <f>'実質公債費比率（分子）の構造'!N$49</f>
        <v>1</v>
      </c>
      <c r="L45" s="1095"/>
      <c r="M45" s="1095"/>
      <c r="N45" s="1095">
        <f>'実質公債費比率（分子）の構造'!O$49</f>
        <v>1</v>
      </c>
      <c r="O45" s="1095"/>
      <c r="P45" s="1095"/>
    </row>
    <row r="46" spans="1:16">
      <c r="A46" s="1095" t="s">
        <v>39</v>
      </c>
      <c r="B46" s="1095">
        <f>'実質公債費比率（分子）の構造'!K$48</f>
        <v>155</v>
      </c>
      <c r="C46" s="1095"/>
      <c r="D46" s="1095"/>
      <c r="E46" s="1095">
        <f>'実質公債費比率（分子）の構造'!L$48</f>
        <v>131</v>
      </c>
      <c r="F46" s="1095"/>
      <c r="G46" s="1095"/>
      <c r="H46" s="1095">
        <f>'実質公債費比率（分子）の構造'!M$48</f>
        <v>133</v>
      </c>
      <c r="I46" s="1095"/>
      <c r="J46" s="1095"/>
      <c r="K46" s="1095">
        <f>'実質公債費比率（分子）の構造'!N$48</f>
        <v>103</v>
      </c>
      <c r="L46" s="1095"/>
      <c r="M46" s="1095"/>
      <c r="N46" s="1095">
        <f>'実質公債費比率（分子）の構造'!O$48</f>
        <v>132</v>
      </c>
      <c r="O46" s="1095"/>
      <c r="P46" s="1095"/>
    </row>
    <row r="47" spans="1:16">
      <c r="A47" s="1095" t="s">
        <v>33</v>
      </c>
      <c r="B47" s="1095" t="str">
        <f>'実質公債費比率（分子）の構造'!K$47</f>
        <v>-</v>
      </c>
      <c r="C47" s="1095"/>
      <c r="D47" s="1095"/>
      <c r="E47" s="1095" t="str">
        <f>'実質公債費比率（分子）の構造'!L$47</f>
        <v>-</v>
      </c>
      <c r="F47" s="1095"/>
      <c r="G47" s="1095"/>
      <c r="H47" s="1095" t="str">
        <f>'実質公債費比率（分子）の構造'!M$47</f>
        <v>-</v>
      </c>
      <c r="I47" s="1095"/>
      <c r="J47" s="1095"/>
      <c r="K47" s="1095" t="str">
        <f>'実質公債費比率（分子）の構造'!N$47</f>
        <v>-</v>
      </c>
      <c r="L47" s="1095"/>
      <c r="M47" s="1095"/>
      <c r="N47" s="1095" t="str">
        <f>'実質公債費比率（分子）の構造'!O$47</f>
        <v>-</v>
      </c>
      <c r="O47" s="1095"/>
      <c r="P47" s="1095"/>
    </row>
    <row r="48" spans="1:16">
      <c r="A48" s="1095" t="s">
        <v>28</v>
      </c>
      <c r="B48" s="1095" t="str">
        <f>'実質公債費比率（分子）の構造'!K$46</f>
        <v>-</v>
      </c>
      <c r="C48" s="1095"/>
      <c r="D48" s="1095"/>
      <c r="E48" s="1095" t="str">
        <f>'実質公債費比率（分子）の構造'!L$46</f>
        <v>-</v>
      </c>
      <c r="F48" s="1095"/>
      <c r="G48" s="1095"/>
      <c r="H48" s="1095" t="str">
        <f>'実質公債費比率（分子）の構造'!M$46</f>
        <v>-</v>
      </c>
      <c r="I48" s="1095"/>
      <c r="J48" s="1095"/>
      <c r="K48" s="1095" t="str">
        <f>'実質公債費比率（分子）の構造'!N$46</f>
        <v>-</v>
      </c>
      <c r="L48" s="1095"/>
      <c r="M48" s="1095"/>
      <c r="N48" s="1095" t="str">
        <f>'実質公債費比率（分子）の構造'!O$46</f>
        <v>-</v>
      </c>
      <c r="O48" s="1095"/>
      <c r="P48" s="1095"/>
    </row>
    <row r="49" spans="1:16">
      <c r="A49" s="1095" t="s">
        <v>24</v>
      </c>
      <c r="B49" s="1095">
        <f>'実質公債費比率（分子）の構造'!K$45</f>
        <v>345</v>
      </c>
      <c r="C49" s="1095"/>
      <c r="D49" s="1095"/>
      <c r="E49" s="1095">
        <f>'実質公債費比率（分子）の構造'!L$45</f>
        <v>308</v>
      </c>
      <c r="F49" s="1095"/>
      <c r="G49" s="1095"/>
      <c r="H49" s="1095">
        <f>'実質公債費比率（分子）の構造'!M$45</f>
        <v>270</v>
      </c>
      <c r="I49" s="1095"/>
      <c r="J49" s="1095"/>
      <c r="K49" s="1095">
        <f>'実質公債費比率（分子）の構造'!N$45</f>
        <v>226</v>
      </c>
      <c r="L49" s="1095"/>
      <c r="M49" s="1095"/>
      <c r="N49" s="1095">
        <f>'実質公債費比率（分子）の構造'!O$45</f>
        <v>186</v>
      </c>
      <c r="O49" s="1095"/>
      <c r="P49" s="1095"/>
    </row>
    <row r="50" spans="1:16">
      <c r="A50" s="1095" t="s">
        <v>54</v>
      </c>
      <c r="B50" s="1095" t="e">
        <f>NA()</f>
        <v>#N/A</v>
      </c>
      <c r="C50" s="1095">
        <f>IF(ISNUMBER('実質公債費比率（分子）の構造'!K$53),'実質公債費比率（分子）の構造'!K$53,NA())</f>
        <v>89</v>
      </c>
      <c r="D50" s="1095" t="e">
        <f>NA()</f>
        <v>#N/A</v>
      </c>
      <c r="E50" s="1095" t="e">
        <f>NA()</f>
        <v>#N/A</v>
      </c>
      <c r="F50" s="1095">
        <f>IF(ISNUMBER('実質公債費比率（分子）の構造'!L$53),'実質公債費比率（分子）の構造'!L$53,NA())</f>
        <v>42</v>
      </c>
      <c r="G50" s="1095" t="e">
        <f>NA()</f>
        <v>#N/A</v>
      </c>
      <c r="H50" s="1095" t="e">
        <f>NA()</f>
        <v>#N/A</v>
      </c>
      <c r="I50" s="1095">
        <f>IF(ISNUMBER('実質公債費比率（分子）の構造'!M$53),'実質公債費比率（分子）の構造'!M$53,NA())</f>
        <v>27</v>
      </c>
      <c r="J50" s="1095" t="e">
        <f>NA()</f>
        <v>#N/A</v>
      </c>
      <c r="K50" s="1095" t="e">
        <f>NA()</f>
        <v>#N/A</v>
      </c>
      <c r="L50" s="1095">
        <f>IF(ISNUMBER('実質公債費比率（分子）の構造'!N$53),'実質公債費比率（分子）の構造'!N$53,NA())</f>
        <v>-24</v>
      </c>
      <c r="M50" s="1095" t="e">
        <f>NA()</f>
        <v>#N/A</v>
      </c>
      <c r="N50" s="1095" t="e">
        <f>NA()</f>
        <v>#N/A</v>
      </c>
      <c r="O50" s="1095">
        <f>IF(ISNUMBER('実質公債費比率（分子）の構造'!O$53),'実質公債費比率（分子）の構造'!O$53,NA())</f>
        <v>-3</v>
      </c>
      <c r="P50" s="1095" t="e">
        <f>NA()</f>
        <v>#N/A</v>
      </c>
    </row>
    <row r="53" spans="1:16">
      <c r="A53" s="1092" t="s">
        <v>122</v>
      </c>
    </row>
    <row r="54" spans="1:16">
      <c r="A54" s="1094"/>
      <c r="B54" s="1094" t="str">
        <f>'将来負担比率（分子）の構造'!I$40</f>
        <v>H26</v>
      </c>
      <c r="C54" s="1094"/>
      <c r="D54" s="1094"/>
      <c r="E54" s="1094" t="str">
        <f>'将来負担比率（分子）の構造'!J$40</f>
        <v>H27</v>
      </c>
      <c r="F54" s="1094"/>
      <c r="G54" s="1094"/>
      <c r="H54" s="1094" t="str">
        <f>'将来負担比率（分子）の構造'!K$40</f>
        <v>H28</v>
      </c>
      <c r="I54" s="1094"/>
      <c r="J54" s="1094"/>
      <c r="K54" s="1094" t="str">
        <f>'将来負担比率（分子）の構造'!L$40</f>
        <v>H29</v>
      </c>
      <c r="L54" s="1094"/>
      <c r="M54" s="1094"/>
      <c r="N54" s="1094" t="str">
        <f>'将来負担比率（分子）の構造'!M$40</f>
        <v>H30</v>
      </c>
      <c r="O54" s="1094"/>
      <c r="P54" s="1094"/>
    </row>
    <row r="55" spans="1:16">
      <c r="A55" s="1094"/>
      <c r="B55" s="1094" t="s">
        <v>108</v>
      </c>
      <c r="C55" s="1094"/>
      <c r="D55" s="1094" t="s">
        <v>126</v>
      </c>
      <c r="E55" s="1094" t="s">
        <v>108</v>
      </c>
      <c r="F55" s="1094"/>
      <c r="G55" s="1094" t="s">
        <v>126</v>
      </c>
      <c r="H55" s="1094" t="s">
        <v>108</v>
      </c>
      <c r="I55" s="1094"/>
      <c r="J55" s="1094" t="s">
        <v>126</v>
      </c>
      <c r="K55" s="1094" t="s">
        <v>108</v>
      </c>
      <c r="L55" s="1094"/>
      <c r="M55" s="1094" t="s">
        <v>126</v>
      </c>
      <c r="N55" s="1094" t="s">
        <v>108</v>
      </c>
      <c r="O55" s="1094"/>
      <c r="P55" s="1094" t="s">
        <v>126</v>
      </c>
    </row>
    <row r="56" spans="1:16">
      <c r="A56" s="1094" t="s">
        <v>43</v>
      </c>
      <c r="B56" s="1094"/>
      <c r="C56" s="1094"/>
      <c r="D56" s="1094">
        <f>'将来負担比率（分子）の構造'!I$52</f>
        <v>3253</v>
      </c>
      <c r="E56" s="1094"/>
      <c r="F56" s="1094"/>
      <c r="G56" s="1094">
        <f>'将来負担比率（分子）の構造'!J$52</f>
        <v>3063</v>
      </c>
      <c r="H56" s="1094"/>
      <c r="I56" s="1094"/>
      <c r="J56" s="1094">
        <f>'将来負担比率（分子）の構造'!K$52</f>
        <v>2796</v>
      </c>
      <c r="K56" s="1094"/>
      <c r="L56" s="1094"/>
      <c r="M56" s="1094">
        <f>'将来負担比率（分子）の構造'!L$52</f>
        <v>2520</v>
      </c>
      <c r="N56" s="1094"/>
      <c r="O56" s="1094"/>
      <c r="P56" s="1094">
        <f>'将来負担比率（分子）の構造'!M$52</f>
        <v>2405</v>
      </c>
    </row>
    <row r="57" spans="1:16">
      <c r="A57" s="1094" t="s">
        <v>96</v>
      </c>
      <c r="B57" s="1094"/>
      <c r="C57" s="1094"/>
      <c r="D57" s="1094" t="str">
        <f>'将来負担比率（分子）の構造'!I$51</f>
        <v>-</v>
      </c>
      <c r="E57" s="1094"/>
      <c r="F57" s="1094"/>
      <c r="G57" s="1094" t="str">
        <f>'将来負担比率（分子）の構造'!J$51</f>
        <v>-</v>
      </c>
      <c r="H57" s="1094"/>
      <c r="I57" s="1094"/>
      <c r="J57" s="1094" t="str">
        <f>'将来負担比率（分子）の構造'!K$51</f>
        <v>-</v>
      </c>
      <c r="K57" s="1094"/>
      <c r="L57" s="1094"/>
      <c r="M57" s="1094" t="str">
        <f>'将来負担比率（分子）の構造'!L$51</f>
        <v>-</v>
      </c>
      <c r="N57" s="1094"/>
      <c r="O57" s="1094"/>
      <c r="P57" s="1094" t="str">
        <f>'将来負担比率（分子）の構造'!M$51</f>
        <v>-</v>
      </c>
    </row>
    <row r="58" spans="1:16">
      <c r="A58" s="1094" t="s">
        <v>93</v>
      </c>
      <c r="B58" s="1094"/>
      <c r="C58" s="1094"/>
      <c r="D58" s="1094">
        <f>'将来負担比率（分子）の構造'!I$50</f>
        <v>3467</v>
      </c>
      <c r="E58" s="1094"/>
      <c r="F58" s="1094"/>
      <c r="G58" s="1094">
        <f>'将来負担比率（分子）の構造'!J$50</f>
        <v>3603</v>
      </c>
      <c r="H58" s="1094"/>
      <c r="I58" s="1094"/>
      <c r="J58" s="1094">
        <f>'将来負担比率（分子）の構造'!K$50</f>
        <v>3855</v>
      </c>
      <c r="K58" s="1094"/>
      <c r="L58" s="1094"/>
      <c r="M58" s="1094">
        <f>'将来負担比率（分子）の構造'!L$50</f>
        <v>3909</v>
      </c>
      <c r="N58" s="1094"/>
      <c r="O58" s="1094"/>
      <c r="P58" s="1094">
        <f>'将来負担比率（分子）の構造'!M$50</f>
        <v>4004</v>
      </c>
    </row>
    <row r="59" spans="1:16">
      <c r="A59" s="1094" t="s">
        <v>89</v>
      </c>
      <c r="B59" s="1094" t="str">
        <f>'将来負担比率（分子）の構造'!I$49</f>
        <v>-</v>
      </c>
      <c r="C59" s="1094"/>
      <c r="D59" s="1094"/>
      <c r="E59" s="1094" t="str">
        <f>'将来負担比率（分子）の構造'!J$49</f>
        <v>-</v>
      </c>
      <c r="F59" s="1094"/>
      <c r="G59" s="1094"/>
      <c r="H59" s="1094" t="str">
        <f>'将来負担比率（分子）の構造'!K$49</f>
        <v>-</v>
      </c>
      <c r="I59" s="1094"/>
      <c r="J59" s="1094"/>
      <c r="K59" s="1094" t="str">
        <f>'将来負担比率（分子）の構造'!L$49</f>
        <v>-</v>
      </c>
      <c r="L59" s="1094"/>
      <c r="M59" s="1094"/>
      <c r="N59" s="1094" t="str">
        <f>'将来負担比率（分子）の構造'!M$49</f>
        <v>-</v>
      </c>
      <c r="O59" s="1094"/>
      <c r="P59" s="1094"/>
    </row>
    <row r="60" spans="1:16">
      <c r="A60" s="1094" t="s">
        <v>83</v>
      </c>
      <c r="B60" s="1094" t="str">
        <f>'将来負担比率（分子）の構造'!I$48</f>
        <v>-</v>
      </c>
      <c r="C60" s="1094"/>
      <c r="D60" s="1094"/>
      <c r="E60" s="1094" t="str">
        <f>'将来負担比率（分子）の構造'!J$48</f>
        <v>-</v>
      </c>
      <c r="F60" s="1094"/>
      <c r="G60" s="1094"/>
      <c r="H60" s="1094" t="str">
        <f>'将来負担比率（分子）の構造'!K$48</f>
        <v>-</v>
      </c>
      <c r="I60" s="1094"/>
      <c r="J60" s="1094"/>
      <c r="K60" s="1094" t="str">
        <f>'将来負担比率（分子）の構造'!L$48</f>
        <v>-</v>
      </c>
      <c r="L60" s="1094"/>
      <c r="M60" s="1094"/>
      <c r="N60" s="1094" t="str">
        <f>'将来負担比率（分子）の構造'!M$48</f>
        <v>-</v>
      </c>
      <c r="O60" s="1094"/>
      <c r="P60" s="1094"/>
    </row>
    <row r="61" spans="1:16">
      <c r="A61" s="1094" t="s">
        <v>75</v>
      </c>
      <c r="B61" s="1094" t="str">
        <f>'将来負担比率（分子）の構造'!I$46</f>
        <v>-</v>
      </c>
      <c r="C61" s="1094"/>
      <c r="D61" s="1094"/>
      <c r="E61" s="1094" t="str">
        <f>'将来負担比率（分子）の構造'!J$46</f>
        <v>-</v>
      </c>
      <c r="F61" s="1094"/>
      <c r="G61" s="1094"/>
      <c r="H61" s="1094" t="str">
        <f>'将来負担比率（分子）の構造'!K$46</f>
        <v>-</v>
      </c>
      <c r="I61" s="1094"/>
      <c r="J61" s="1094"/>
      <c r="K61" s="1094" t="str">
        <f>'将来負担比率（分子）の構造'!L$46</f>
        <v>-</v>
      </c>
      <c r="L61" s="1094"/>
      <c r="M61" s="1094"/>
      <c r="N61" s="1094" t="str">
        <f>'将来負担比率（分子）の構造'!M$46</f>
        <v>-</v>
      </c>
      <c r="O61" s="1094"/>
      <c r="P61" s="1094"/>
    </row>
    <row r="62" spans="1:16">
      <c r="A62" s="1094" t="s">
        <v>76</v>
      </c>
      <c r="B62" s="1094">
        <f>'将来負担比率（分子）の構造'!I$45</f>
        <v>369</v>
      </c>
      <c r="C62" s="1094"/>
      <c r="D62" s="1094"/>
      <c r="E62" s="1094">
        <f>'将来負担比率（分子）の構造'!J$45</f>
        <v>341</v>
      </c>
      <c r="F62" s="1094"/>
      <c r="G62" s="1094"/>
      <c r="H62" s="1094">
        <f>'将来負担比率（分子）の構造'!K$45</f>
        <v>348</v>
      </c>
      <c r="I62" s="1094"/>
      <c r="J62" s="1094"/>
      <c r="K62" s="1094">
        <f>'将来負担比率（分子）の構造'!L$45</f>
        <v>329</v>
      </c>
      <c r="L62" s="1094"/>
      <c r="M62" s="1094"/>
      <c r="N62" s="1094">
        <f>'将来負担比率（分子）の構造'!M$45</f>
        <v>281</v>
      </c>
      <c r="O62" s="1094"/>
      <c r="P62" s="1094"/>
    </row>
    <row r="63" spans="1:16">
      <c r="A63" s="1094" t="s">
        <v>74</v>
      </c>
      <c r="B63" s="1094">
        <f>'将来負担比率（分子）の構造'!I$44</f>
        <v>10</v>
      </c>
      <c r="C63" s="1094"/>
      <c r="D63" s="1094"/>
      <c r="E63" s="1094">
        <f>'将来負担比率（分子）の構造'!J$44</f>
        <v>9</v>
      </c>
      <c r="F63" s="1094"/>
      <c r="G63" s="1094"/>
      <c r="H63" s="1094">
        <f>'将来負担比率（分子）の構造'!K$44</f>
        <v>7</v>
      </c>
      <c r="I63" s="1094"/>
      <c r="J63" s="1094"/>
      <c r="K63" s="1094">
        <f>'将来負担比率（分子）の構造'!L$44</f>
        <v>6</v>
      </c>
      <c r="L63" s="1094"/>
      <c r="M63" s="1094"/>
      <c r="N63" s="1094">
        <f>'将来負担比率（分子）の構造'!M$44</f>
        <v>5</v>
      </c>
      <c r="O63" s="1094"/>
      <c r="P63" s="1094"/>
    </row>
    <row r="64" spans="1:16">
      <c r="A64" s="1094" t="s">
        <v>71</v>
      </c>
      <c r="B64" s="1094">
        <f>'将来負担比率（分子）の構造'!I$43</f>
        <v>1633</v>
      </c>
      <c r="C64" s="1094"/>
      <c r="D64" s="1094"/>
      <c r="E64" s="1094">
        <f>'将来負担比率（分子）の構造'!J$43</f>
        <v>1465</v>
      </c>
      <c r="F64" s="1094"/>
      <c r="G64" s="1094"/>
      <c r="H64" s="1094">
        <f>'将来負担比率（分子）の構造'!K$43</f>
        <v>1315</v>
      </c>
      <c r="I64" s="1094"/>
      <c r="J64" s="1094"/>
      <c r="K64" s="1094">
        <f>'将来負担比率（分子）の構造'!L$43</f>
        <v>1107</v>
      </c>
      <c r="L64" s="1094"/>
      <c r="M64" s="1094"/>
      <c r="N64" s="1094">
        <f>'将来負担比率（分子）の構造'!M$43</f>
        <v>1040</v>
      </c>
      <c r="O64" s="1094"/>
      <c r="P64" s="1094"/>
    </row>
    <row r="65" spans="1:16">
      <c r="A65" s="1094" t="s">
        <v>70</v>
      </c>
      <c r="B65" s="1094" t="str">
        <f>'将来負担比率（分子）の構造'!I$42</f>
        <v>-</v>
      </c>
      <c r="C65" s="1094"/>
      <c r="D65" s="1094"/>
      <c r="E65" s="1094" t="str">
        <f>'将来負担比率（分子）の構造'!J$42</f>
        <v>-</v>
      </c>
      <c r="F65" s="1094"/>
      <c r="G65" s="1094"/>
      <c r="H65" s="1094" t="str">
        <f>'将来負担比率（分子）の構造'!K$42</f>
        <v>-</v>
      </c>
      <c r="I65" s="1094"/>
      <c r="J65" s="1094"/>
      <c r="K65" s="1094" t="str">
        <f>'将来負担比率（分子）の構造'!L$42</f>
        <v>-</v>
      </c>
      <c r="L65" s="1094"/>
      <c r="M65" s="1094"/>
      <c r="N65" s="1094" t="str">
        <f>'将来負担比率（分子）の構造'!M$42</f>
        <v>-</v>
      </c>
      <c r="O65" s="1094"/>
      <c r="P65" s="1094"/>
    </row>
    <row r="66" spans="1:16">
      <c r="A66" s="1094" t="s">
        <v>62</v>
      </c>
      <c r="B66" s="1094">
        <f>'将来負担比率（分子）の構造'!I$41</f>
        <v>1953</v>
      </c>
      <c r="C66" s="1094"/>
      <c r="D66" s="1094"/>
      <c r="E66" s="1094">
        <f>'将来負担比率（分子）の構造'!J$41</f>
        <v>1748</v>
      </c>
      <c r="F66" s="1094"/>
      <c r="G66" s="1094"/>
      <c r="H66" s="1094">
        <f>'将来負担比率（分子）の構造'!K$41</f>
        <v>1582</v>
      </c>
      <c r="I66" s="1094"/>
      <c r="J66" s="1094"/>
      <c r="K66" s="1094">
        <f>'将来負担比率（分子）の構造'!L$41</f>
        <v>1364</v>
      </c>
      <c r="L66" s="1094"/>
      <c r="M66" s="1094"/>
      <c r="N66" s="1094">
        <f>'将来負担比率（分子）の構造'!M$41</f>
        <v>1272</v>
      </c>
      <c r="O66" s="1094"/>
      <c r="P66" s="1094"/>
    </row>
    <row r="67" spans="1:16">
      <c r="A67" s="1094" t="s">
        <v>98</v>
      </c>
      <c r="B67" s="1094" t="e">
        <f>NA()</f>
        <v>#N/A</v>
      </c>
      <c r="C67" s="1094">
        <f>IF(ISNUMBER('将来負担比率（分子）の構造'!I$53),IF('将来負担比率（分子）の構造'!I$53&lt;0,0,'将来負担比率（分子）の構造'!I$53),NA())</f>
        <v>0</v>
      </c>
      <c r="D67" s="1094" t="e">
        <f>NA()</f>
        <v>#N/A</v>
      </c>
      <c r="E67" s="1094" t="e">
        <f>NA()</f>
        <v>#N/A</v>
      </c>
      <c r="F67" s="1094">
        <f>IF(ISNUMBER('将来負担比率（分子）の構造'!J$53),IF('将来負担比率（分子）の構造'!J$53&lt;0,0,'将来負担比率（分子）の構造'!J$53),NA())</f>
        <v>0</v>
      </c>
      <c r="G67" s="1094" t="e">
        <f>NA()</f>
        <v>#N/A</v>
      </c>
      <c r="H67" s="1094" t="e">
        <f>NA()</f>
        <v>#N/A</v>
      </c>
      <c r="I67" s="1094">
        <f>IF(ISNUMBER('将来負担比率（分子）の構造'!K$53),IF('将来負担比率（分子）の構造'!K$53&lt;0,0,'将来負担比率（分子）の構造'!K$53),NA())</f>
        <v>0</v>
      </c>
      <c r="J67" s="1094" t="e">
        <f>NA()</f>
        <v>#N/A</v>
      </c>
      <c r="K67" s="1094" t="e">
        <f>NA()</f>
        <v>#N/A</v>
      </c>
      <c r="L67" s="1094">
        <f>IF(ISNUMBER('将来負担比率（分子）の構造'!L$53),IF('将来負担比率（分子）の構造'!L$53&lt;0,0,'将来負担比率（分子）の構造'!L$53),NA())</f>
        <v>0</v>
      </c>
      <c r="M67" s="1094" t="e">
        <f>NA()</f>
        <v>#N/A</v>
      </c>
      <c r="N67" s="1094" t="e">
        <f>NA()</f>
        <v>#N/A</v>
      </c>
      <c r="O67" s="1094">
        <f>IF(ISNUMBER('将来負担比率（分子）の構造'!M$53),IF('将来負担比率（分子）の構造'!M$53&lt;0,0,'将来負担比率（分子）の構造'!M$53),NA())</f>
        <v>0</v>
      </c>
      <c r="P67" s="1094" t="e">
        <f>NA()</f>
        <v>#N/A</v>
      </c>
    </row>
    <row r="70" spans="1:16">
      <c r="A70" s="1097" t="s">
        <v>127</v>
      </c>
      <c r="B70" s="1097"/>
      <c r="C70" s="1097"/>
      <c r="D70" s="1097"/>
      <c r="E70" s="1097"/>
      <c r="F70" s="1097"/>
    </row>
    <row r="71" spans="1:16">
      <c r="A71" s="1096"/>
      <c r="B71" s="1096" t="str">
        <f>基金残高に係る経年分析!F54</f>
        <v>H28</v>
      </c>
      <c r="C71" s="1096" t="str">
        <f>基金残高に係る経年分析!G54</f>
        <v>H29</v>
      </c>
      <c r="D71" s="1096" t="str">
        <f>基金残高に係る経年分析!H54</f>
        <v>H30</v>
      </c>
    </row>
    <row r="72" spans="1:16">
      <c r="A72" s="1096" t="s">
        <v>128</v>
      </c>
      <c r="B72" s="1098">
        <f>基金残高に係る経年分析!F55</f>
        <v>1399</v>
      </c>
      <c r="C72" s="1098">
        <f>基金残高に係る経年分析!G55</f>
        <v>1400</v>
      </c>
      <c r="D72" s="1098">
        <f>基金残高に係る経年分析!H55</f>
        <v>1402</v>
      </c>
    </row>
    <row r="73" spans="1:16">
      <c r="A73" s="1096" t="s">
        <v>129</v>
      </c>
      <c r="B73" s="1098">
        <f>基金残高に係る経年分析!F56</f>
        <v>868</v>
      </c>
      <c r="C73" s="1098">
        <f>基金残高に係る経年分析!G56</f>
        <v>874</v>
      </c>
      <c r="D73" s="1098">
        <f>基金残高に係る経年分析!H56</f>
        <v>833</v>
      </c>
    </row>
    <row r="74" spans="1:16">
      <c r="A74" s="1096" t="s">
        <v>131</v>
      </c>
      <c r="B74" s="1098">
        <f>基金残高に係る経年分析!F57</f>
        <v>1398</v>
      </c>
      <c r="C74" s="1098">
        <f>基金残高に係る経年分析!G57</f>
        <v>1430</v>
      </c>
      <c r="D74" s="1098">
        <f>基金残高に係る経年分析!H57</f>
        <v>1560</v>
      </c>
    </row>
  </sheetData>
  <sheetProtection algorithmName="SHA-512" hashValue="MigPl+6p4aKcpCkGJfmlInsBHwviK7IyI7BlWHKZmfyhVE1avCCSnnXSXfe4dTwOZzbk1qZ7WKCLC41Y2qA0BQ==" saltValue="vcZxg4pXgoVms+br3Xehi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78</v>
      </c>
      <c r="DI1" s="346"/>
      <c r="DJ1" s="346"/>
      <c r="DK1" s="346"/>
      <c r="DL1" s="346"/>
      <c r="DM1" s="346"/>
      <c r="DN1" s="353"/>
      <c r="DO1" s="1"/>
      <c r="DP1" s="345" t="s">
        <v>304</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306</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307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308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8</v>
      </c>
      <c r="C4" s="139"/>
      <c r="D4" s="139"/>
      <c r="E4" s="139"/>
      <c r="F4" s="139"/>
      <c r="G4" s="139"/>
      <c r="H4" s="139"/>
      <c r="I4" s="139"/>
      <c r="J4" s="139"/>
      <c r="K4" s="139"/>
      <c r="L4" s="139"/>
      <c r="M4" s="139"/>
      <c r="N4" s="139"/>
      <c r="O4" s="139"/>
      <c r="P4" s="139"/>
      <c r="Q4" s="144"/>
      <c r="R4" s="148" t="s">
        <v>311</v>
      </c>
      <c r="S4" s="139"/>
      <c r="T4" s="139"/>
      <c r="U4" s="139"/>
      <c r="V4" s="139"/>
      <c r="W4" s="139"/>
      <c r="X4" s="139"/>
      <c r="Y4" s="144"/>
      <c r="Z4" s="148" t="s">
        <v>314</v>
      </c>
      <c r="AA4" s="139"/>
      <c r="AB4" s="139"/>
      <c r="AC4" s="144"/>
      <c r="AD4" s="148" t="s">
        <v>254</v>
      </c>
      <c r="AE4" s="139"/>
      <c r="AF4" s="139"/>
      <c r="AG4" s="139"/>
      <c r="AH4" s="139"/>
      <c r="AI4" s="139"/>
      <c r="AJ4" s="139"/>
      <c r="AK4" s="144"/>
      <c r="AL4" s="148" t="s">
        <v>314</v>
      </c>
      <c r="AM4" s="139"/>
      <c r="AN4" s="139"/>
      <c r="AO4" s="144"/>
      <c r="AP4" s="296" t="s">
        <v>317</v>
      </c>
      <c r="AQ4" s="296"/>
      <c r="AR4" s="296"/>
      <c r="AS4" s="296"/>
      <c r="AT4" s="296"/>
      <c r="AU4" s="296"/>
      <c r="AV4" s="296"/>
      <c r="AW4" s="296"/>
      <c r="AX4" s="296"/>
      <c r="AY4" s="296"/>
      <c r="AZ4" s="296"/>
      <c r="BA4" s="296"/>
      <c r="BB4" s="296"/>
      <c r="BC4" s="296"/>
      <c r="BD4" s="296"/>
      <c r="BE4" s="296"/>
      <c r="BF4" s="296"/>
      <c r="BG4" s="296" t="s">
        <v>294</v>
      </c>
      <c r="BH4" s="296"/>
      <c r="BI4" s="296"/>
      <c r="BJ4" s="296"/>
      <c r="BK4" s="296"/>
      <c r="BL4" s="296"/>
      <c r="BM4" s="296"/>
      <c r="BN4" s="296"/>
      <c r="BO4" s="296" t="s">
        <v>314</v>
      </c>
      <c r="BP4" s="296"/>
      <c r="BQ4" s="296"/>
      <c r="BR4" s="296"/>
      <c r="BS4" s="296" t="s">
        <v>318</v>
      </c>
      <c r="BT4" s="296"/>
      <c r="BU4" s="296"/>
      <c r="BV4" s="296"/>
      <c r="BW4" s="296"/>
      <c r="BX4" s="296"/>
      <c r="BY4" s="296"/>
      <c r="BZ4" s="296"/>
      <c r="CA4" s="296"/>
      <c r="CB4" s="296"/>
      <c r="CD4" s="148" t="s">
        <v>147</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313</v>
      </c>
      <c r="C5" s="265"/>
      <c r="D5" s="265"/>
      <c r="E5" s="265"/>
      <c r="F5" s="265"/>
      <c r="G5" s="265"/>
      <c r="H5" s="265"/>
      <c r="I5" s="265"/>
      <c r="J5" s="265"/>
      <c r="K5" s="265"/>
      <c r="L5" s="265"/>
      <c r="M5" s="265"/>
      <c r="N5" s="265"/>
      <c r="O5" s="265"/>
      <c r="P5" s="265"/>
      <c r="Q5" s="268"/>
      <c r="R5" s="273">
        <v>190955</v>
      </c>
      <c r="S5" s="276"/>
      <c r="T5" s="276"/>
      <c r="U5" s="276"/>
      <c r="V5" s="276"/>
      <c r="W5" s="276"/>
      <c r="X5" s="276"/>
      <c r="Y5" s="278"/>
      <c r="Z5" s="281">
        <v>5.9</v>
      </c>
      <c r="AA5" s="281"/>
      <c r="AB5" s="281"/>
      <c r="AC5" s="281"/>
      <c r="AD5" s="284">
        <v>190955</v>
      </c>
      <c r="AE5" s="284"/>
      <c r="AF5" s="284"/>
      <c r="AG5" s="284"/>
      <c r="AH5" s="284"/>
      <c r="AI5" s="284"/>
      <c r="AJ5" s="284"/>
      <c r="AK5" s="284"/>
      <c r="AL5" s="288">
        <v>13.1</v>
      </c>
      <c r="AM5" s="291"/>
      <c r="AN5" s="291"/>
      <c r="AO5" s="293"/>
      <c r="AP5" s="259" t="s">
        <v>319</v>
      </c>
      <c r="AQ5" s="265"/>
      <c r="AR5" s="265"/>
      <c r="AS5" s="265"/>
      <c r="AT5" s="265"/>
      <c r="AU5" s="265"/>
      <c r="AV5" s="265"/>
      <c r="AW5" s="265"/>
      <c r="AX5" s="265"/>
      <c r="AY5" s="265"/>
      <c r="AZ5" s="265"/>
      <c r="BA5" s="265"/>
      <c r="BB5" s="265"/>
      <c r="BC5" s="265"/>
      <c r="BD5" s="265"/>
      <c r="BE5" s="265"/>
      <c r="BF5" s="268"/>
      <c r="BG5" s="274">
        <v>190955</v>
      </c>
      <c r="BH5" s="216"/>
      <c r="BI5" s="216"/>
      <c r="BJ5" s="216"/>
      <c r="BK5" s="216"/>
      <c r="BL5" s="216"/>
      <c r="BM5" s="216"/>
      <c r="BN5" s="279"/>
      <c r="BO5" s="282">
        <v>100</v>
      </c>
      <c r="BP5" s="282"/>
      <c r="BQ5" s="282"/>
      <c r="BR5" s="282"/>
      <c r="BS5" s="285" t="s">
        <v>201</v>
      </c>
      <c r="BT5" s="285"/>
      <c r="BU5" s="285"/>
      <c r="BV5" s="285"/>
      <c r="BW5" s="285"/>
      <c r="BX5" s="285"/>
      <c r="BY5" s="285"/>
      <c r="BZ5" s="285"/>
      <c r="CA5" s="285"/>
      <c r="CB5" s="327"/>
      <c r="CC5" s="36"/>
      <c r="CD5" s="148" t="s">
        <v>317</v>
      </c>
      <c r="CE5" s="139"/>
      <c r="CF5" s="139"/>
      <c r="CG5" s="139"/>
      <c r="CH5" s="139"/>
      <c r="CI5" s="139"/>
      <c r="CJ5" s="139"/>
      <c r="CK5" s="139"/>
      <c r="CL5" s="139"/>
      <c r="CM5" s="139"/>
      <c r="CN5" s="139"/>
      <c r="CO5" s="139"/>
      <c r="CP5" s="139"/>
      <c r="CQ5" s="144"/>
      <c r="CR5" s="148" t="s">
        <v>322</v>
      </c>
      <c r="CS5" s="139"/>
      <c r="CT5" s="139"/>
      <c r="CU5" s="139"/>
      <c r="CV5" s="139"/>
      <c r="CW5" s="139"/>
      <c r="CX5" s="139"/>
      <c r="CY5" s="144"/>
      <c r="CZ5" s="148" t="s">
        <v>314</v>
      </c>
      <c r="DA5" s="139"/>
      <c r="DB5" s="139"/>
      <c r="DC5" s="144"/>
      <c r="DD5" s="148" t="s">
        <v>323</v>
      </c>
      <c r="DE5" s="139"/>
      <c r="DF5" s="139"/>
      <c r="DG5" s="139"/>
      <c r="DH5" s="139"/>
      <c r="DI5" s="139"/>
      <c r="DJ5" s="139"/>
      <c r="DK5" s="139"/>
      <c r="DL5" s="139"/>
      <c r="DM5" s="139"/>
      <c r="DN5" s="139"/>
      <c r="DO5" s="139"/>
      <c r="DP5" s="144"/>
      <c r="DQ5" s="148" t="s">
        <v>325</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326</v>
      </c>
      <c r="C6" s="36"/>
      <c r="D6" s="36"/>
      <c r="E6" s="36"/>
      <c r="F6" s="36"/>
      <c r="G6" s="36"/>
      <c r="H6" s="36"/>
      <c r="I6" s="36"/>
      <c r="J6" s="36"/>
      <c r="K6" s="36"/>
      <c r="L6" s="36"/>
      <c r="M6" s="36"/>
      <c r="N6" s="36"/>
      <c r="O6" s="36"/>
      <c r="P6" s="36"/>
      <c r="Q6" s="269"/>
      <c r="R6" s="274">
        <v>47796</v>
      </c>
      <c r="S6" s="216"/>
      <c r="T6" s="216"/>
      <c r="U6" s="216"/>
      <c r="V6" s="216"/>
      <c r="W6" s="216"/>
      <c r="X6" s="216"/>
      <c r="Y6" s="279"/>
      <c r="Z6" s="282">
        <v>1.5</v>
      </c>
      <c r="AA6" s="282"/>
      <c r="AB6" s="282"/>
      <c r="AC6" s="282"/>
      <c r="AD6" s="285">
        <v>47796</v>
      </c>
      <c r="AE6" s="285"/>
      <c r="AF6" s="285"/>
      <c r="AG6" s="285"/>
      <c r="AH6" s="285"/>
      <c r="AI6" s="285"/>
      <c r="AJ6" s="285"/>
      <c r="AK6" s="285"/>
      <c r="AL6" s="289">
        <v>3.3</v>
      </c>
      <c r="AM6" s="237"/>
      <c r="AN6" s="237"/>
      <c r="AO6" s="294"/>
      <c r="AP6" s="260" t="s">
        <v>107</v>
      </c>
      <c r="AQ6" s="36"/>
      <c r="AR6" s="36"/>
      <c r="AS6" s="36"/>
      <c r="AT6" s="36"/>
      <c r="AU6" s="36"/>
      <c r="AV6" s="36"/>
      <c r="AW6" s="36"/>
      <c r="AX6" s="36"/>
      <c r="AY6" s="36"/>
      <c r="AZ6" s="36"/>
      <c r="BA6" s="36"/>
      <c r="BB6" s="36"/>
      <c r="BC6" s="36"/>
      <c r="BD6" s="36"/>
      <c r="BE6" s="36"/>
      <c r="BF6" s="269"/>
      <c r="BG6" s="274">
        <v>190955</v>
      </c>
      <c r="BH6" s="216"/>
      <c r="BI6" s="216"/>
      <c r="BJ6" s="216"/>
      <c r="BK6" s="216"/>
      <c r="BL6" s="216"/>
      <c r="BM6" s="216"/>
      <c r="BN6" s="279"/>
      <c r="BO6" s="282">
        <v>100</v>
      </c>
      <c r="BP6" s="282"/>
      <c r="BQ6" s="282"/>
      <c r="BR6" s="282"/>
      <c r="BS6" s="285" t="s">
        <v>201</v>
      </c>
      <c r="BT6" s="285"/>
      <c r="BU6" s="285"/>
      <c r="BV6" s="285"/>
      <c r="BW6" s="285"/>
      <c r="BX6" s="285"/>
      <c r="BY6" s="285"/>
      <c r="BZ6" s="285"/>
      <c r="CA6" s="285"/>
      <c r="CB6" s="327"/>
      <c r="CD6" s="259" t="s">
        <v>327</v>
      </c>
      <c r="CE6" s="265"/>
      <c r="CF6" s="265"/>
      <c r="CG6" s="265"/>
      <c r="CH6" s="265"/>
      <c r="CI6" s="265"/>
      <c r="CJ6" s="265"/>
      <c r="CK6" s="265"/>
      <c r="CL6" s="265"/>
      <c r="CM6" s="265"/>
      <c r="CN6" s="265"/>
      <c r="CO6" s="265"/>
      <c r="CP6" s="265"/>
      <c r="CQ6" s="268"/>
      <c r="CR6" s="274">
        <v>44787</v>
      </c>
      <c r="CS6" s="216"/>
      <c r="CT6" s="216"/>
      <c r="CU6" s="216"/>
      <c r="CV6" s="216"/>
      <c r="CW6" s="216"/>
      <c r="CX6" s="216"/>
      <c r="CY6" s="279"/>
      <c r="CZ6" s="288">
        <v>1.5</v>
      </c>
      <c r="DA6" s="291"/>
      <c r="DB6" s="291"/>
      <c r="DC6" s="338"/>
      <c r="DD6" s="326" t="s">
        <v>201</v>
      </c>
      <c r="DE6" s="216"/>
      <c r="DF6" s="216"/>
      <c r="DG6" s="216"/>
      <c r="DH6" s="216"/>
      <c r="DI6" s="216"/>
      <c r="DJ6" s="216"/>
      <c r="DK6" s="216"/>
      <c r="DL6" s="216"/>
      <c r="DM6" s="216"/>
      <c r="DN6" s="216"/>
      <c r="DO6" s="216"/>
      <c r="DP6" s="279"/>
      <c r="DQ6" s="326">
        <v>44787</v>
      </c>
      <c r="DR6" s="216"/>
      <c r="DS6" s="216"/>
      <c r="DT6" s="216"/>
      <c r="DU6" s="216"/>
      <c r="DV6" s="216"/>
      <c r="DW6" s="216"/>
      <c r="DX6" s="216"/>
      <c r="DY6" s="216"/>
      <c r="DZ6" s="216"/>
      <c r="EA6" s="216"/>
      <c r="EB6" s="216"/>
      <c r="EC6" s="328"/>
    </row>
    <row r="7" spans="2:143" ht="11.25" customHeight="1">
      <c r="B7" s="260" t="s">
        <v>44</v>
      </c>
      <c r="C7" s="36"/>
      <c r="D7" s="36"/>
      <c r="E7" s="36"/>
      <c r="F7" s="36"/>
      <c r="G7" s="36"/>
      <c r="H7" s="36"/>
      <c r="I7" s="36"/>
      <c r="J7" s="36"/>
      <c r="K7" s="36"/>
      <c r="L7" s="36"/>
      <c r="M7" s="36"/>
      <c r="N7" s="36"/>
      <c r="O7" s="36"/>
      <c r="P7" s="36"/>
      <c r="Q7" s="269"/>
      <c r="R7" s="274">
        <v>513</v>
      </c>
      <c r="S7" s="216"/>
      <c r="T7" s="216"/>
      <c r="U7" s="216"/>
      <c r="V7" s="216"/>
      <c r="W7" s="216"/>
      <c r="X7" s="216"/>
      <c r="Y7" s="279"/>
      <c r="Z7" s="282">
        <v>0</v>
      </c>
      <c r="AA7" s="282"/>
      <c r="AB7" s="282"/>
      <c r="AC7" s="282"/>
      <c r="AD7" s="285">
        <v>513</v>
      </c>
      <c r="AE7" s="285"/>
      <c r="AF7" s="285"/>
      <c r="AG7" s="285"/>
      <c r="AH7" s="285"/>
      <c r="AI7" s="285"/>
      <c r="AJ7" s="285"/>
      <c r="AK7" s="285"/>
      <c r="AL7" s="289">
        <v>0</v>
      </c>
      <c r="AM7" s="237"/>
      <c r="AN7" s="237"/>
      <c r="AO7" s="294"/>
      <c r="AP7" s="260" t="s">
        <v>328</v>
      </c>
      <c r="AQ7" s="36"/>
      <c r="AR7" s="36"/>
      <c r="AS7" s="36"/>
      <c r="AT7" s="36"/>
      <c r="AU7" s="36"/>
      <c r="AV7" s="36"/>
      <c r="AW7" s="36"/>
      <c r="AX7" s="36"/>
      <c r="AY7" s="36"/>
      <c r="AZ7" s="36"/>
      <c r="BA7" s="36"/>
      <c r="BB7" s="36"/>
      <c r="BC7" s="36"/>
      <c r="BD7" s="36"/>
      <c r="BE7" s="36"/>
      <c r="BF7" s="269"/>
      <c r="BG7" s="274">
        <v>82268</v>
      </c>
      <c r="BH7" s="216"/>
      <c r="BI7" s="216"/>
      <c r="BJ7" s="216"/>
      <c r="BK7" s="216"/>
      <c r="BL7" s="216"/>
      <c r="BM7" s="216"/>
      <c r="BN7" s="279"/>
      <c r="BO7" s="282">
        <v>43.1</v>
      </c>
      <c r="BP7" s="282"/>
      <c r="BQ7" s="282"/>
      <c r="BR7" s="282"/>
      <c r="BS7" s="285" t="s">
        <v>201</v>
      </c>
      <c r="BT7" s="285"/>
      <c r="BU7" s="285"/>
      <c r="BV7" s="285"/>
      <c r="BW7" s="285"/>
      <c r="BX7" s="285"/>
      <c r="BY7" s="285"/>
      <c r="BZ7" s="285"/>
      <c r="CA7" s="285"/>
      <c r="CB7" s="327"/>
      <c r="CD7" s="260" t="s">
        <v>331</v>
      </c>
      <c r="CE7" s="36"/>
      <c r="CF7" s="36"/>
      <c r="CG7" s="36"/>
      <c r="CH7" s="36"/>
      <c r="CI7" s="36"/>
      <c r="CJ7" s="36"/>
      <c r="CK7" s="36"/>
      <c r="CL7" s="36"/>
      <c r="CM7" s="36"/>
      <c r="CN7" s="36"/>
      <c r="CO7" s="36"/>
      <c r="CP7" s="36"/>
      <c r="CQ7" s="269"/>
      <c r="CR7" s="274">
        <v>1360953</v>
      </c>
      <c r="CS7" s="216"/>
      <c r="CT7" s="216"/>
      <c r="CU7" s="216"/>
      <c r="CV7" s="216"/>
      <c r="CW7" s="216"/>
      <c r="CX7" s="216"/>
      <c r="CY7" s="279"/>
      <c r="CZ7" s="282">
        <v>44.7</v>
      </c>
      <c r="DA7" s="282"/>
      <c r="DB7" s="282"/>
      <c r="DC7" s="282"/>
      <c r="DD7" s="326">
        <v>44429</v>
      </c>
      <c r="DE7" s="216"/>
      <c r="DF7" s="216"/>
      <c r="DG7" s="216"/>
      <c r="DH7" s="216"/>
      <c r="DI7" s="216"/>
      <c r="DJ7" s="216"/>
      <c r="DK7" s="216"/>
      <c r="DL7" s="216"/>
      <c r="DM7" s="216"/>
      <c r="DN7" s="216"/>
      <c r="DO7" s="216"/>
      <c r="DP7" s="279"/>
      <c r="DQ7" s="326">
        <v>431005</v>
      </c>
      <c r="DR7" s="216"/>
      <c r="DS7" s="216"/>
      <c r="DT7" s="216"/>
      <c r="DU7" s="216"/>
      <c r="DV7" s="216"/>
      <c r="DW7" s="216"/>
      <c r="DX7" s="216"/>
      <c r="DY7" s="216"/>
      <c r="DZ7" s="216"/>
      <c r="EA7" s="216"/>
      <c r="EB7" s="216"/>
      <c r="EC7" s="328"/>
    </row>
    <row r="8" spans="2:143" ht="11.25" customHeight="1">
      <c r="B8" s="260" t="s">
        <v>221</v>
      </c>
      <c r="C8" s="36"/>
      <c r="D8" s="36"/>
      <c r="E8" s="36"/>
      <c r="F8" s="36"/>
      <c r="G8" s="36"/>
      <c r="H8" s="36"/>
      <c r="I8" s="36"/>
      <c r="J8" s="36"/>
      <c r="K8" s="36"/>
      <c r="L8" s="36"/>
      <c r="M8" s="36"/>
      <c r="N8" s="36"/>
      <c r="O8" s="36"/>
      <c r="P8" s="36"/>
      <c r="Q8" s="269"/>
      <c r="R8" s="274">
        <v>1376</v>
      </c>
      <c r="S8" s="216"/>
      <c r="T8" s="216"/>
      <c r="U8" s="216"/>
      <c r="V8" s="216"/>
      <c r="W8" s="216"/>
      <c r="X8" s="216"/>
      <c r="Y8" s="279"/>
      <c r="Z8" s="282">
        <v>0</v>
      </c>
      <c r="AA8" s="282"/>
      <c r="AB8" s="282"/>
      <c r="AC8" s="282"/>
      <c r="AD8" s="285">
        <v>1376</v>
      </c>
      <c r="AE8" s="285"/>
      <c r="AF8" s="285"/>
      <c r="AG8" s="285"/>
      <c r="AH8" s="285"/>
      <c r="AI8" s="285"/>
      <c r="AJ8" s="285"/>
      <c r="AK8" s="285"/>
      <c r="AL8" s="289">
        <v>0.1</v>
      </c>
      <c r="AM8" s="237"/>
      <c r="AN8" s="237"/>
      <c r="AO8" s="294"/>
      <c r="AP8" s="260" t="s">
        <v>109</v>
      </c>
      <c r="AQ8" s="36"/>
      <c r="AR8" s="36"/>
      <c r="AS8" s="36"/>
      <c r="AT8" s="36"/>
      <c r="AU8" s="36"/>
      <c r="AV8" s="36"/>
      <c r="AW8" s="36"/>
      <c r="AX8" s="36"/>
      <c r="AY8" s="36"/>
      <c r="AZ8" s="36"/>
      <c r="BA8" s="36"/>
      <c r="BB8" s="36"/>
      <c r="BC8" s="36"/>
      <c r="BD8" s="36"/>
      <c r="BE8" s="36"/>
      <c r="BF8" s="269"/>
      <c r="BG8" s="274">
        <v>3794</v>
      </c>
      <c r="BH8" s="216"/>
      <c r="BI8" s="216"/>
      <c r="BJ8" s="216"/>
      <c r="BK8" s="216"/>
      <c r="BL8" s="216"/>
      <c r="BM8" s="216"/>
      <c r="BN8" s="279"/>
      <c r="BO8" s="282">
        <v>2</v>
      </c>
      <c r="BP8" s="282"/>
      <c r="BQ8" s="282"/>
      <c r="BR8" s="282"/>
      <c r="BS8" s="326" t="s">
        <v>201</v>
      </c>
      <c r="BT8" s="216"/>
      <c r="BU8" s="216"/>
      <c r="BV8" s="216"/>
      <c r="BW8" s="216"/>
      <c r="BX8" s="216"/>
      <c r="BY8" s="216"/>
      <c r="BZ8" s="216"/>
      <c r="CA8" s="216"/>
      <c r="CB8" s="328"/>
      <c r="CD8" s="260" t="s">
        <v>333</v>
      </c>
      <c r="CE8" s="36"/>
      <c r="CF8" s="36"/>
      <c r="CG8" s="36"/>
      <c r="CH8" s="36"/>
      <c r="CI8" s="36"/>
      <c r="CJ8" s="36"/>
      <c r="CK8" s="36"/>
      <c r="CL8" s="36"/>
      <c r="CM8" s="36"/>
      <c r="CN8" s="36"/>
      <c r="CO8" s="36"/>
      <c r="CP8" s="36"/>
      <c r="CQ8" s="269"/>
      <c r="CR8" s="274">
        <v>419487</v>
      </c>
      <c r="CS8" s="216"/>
      <c r="CT8" s="216"/>
      <c r="CU8" s="216"/>
      <c r="CV8" s="216"/>
      <c r="CW8" s="216"/>
      <c r="CX8" s="216"/>
      <c r="CY8" s="279"/>
      <c r="CZ8" s="282">
        <v>13.8</v>
      </c>
      <c r="DA8" s="282"/>
      <c r="DB8" s="282"/>
      <c r="DC8" s="282"/>
      <c r="DD8" s="326">
        <v>21947</v>
      </c>
      <c r="DE8" s="216"/>
      <c r="DF8" s="216"/>
      <c r="DG8" s="216"/>
      <c r="DH8" s="216"/>
      <c r="DI8" s="216"/>
      <c r="DJ8" s="216"/>
      <c r="DK8" s="216"/>
      <c r="DL8" s="216"/>
      <c r="DM8" s="216"/>
      <c r="DN8" s="216"/>
      <c r="DO8" s="216"/>
      <c r="DP8" s="279"/>
      <c r="DQ8" s="326">
        <v>268695</v>
      </c>
      <c r="DR8" s="216"/>
      <c r="DS8" s="216"/>
      <c r="DT8" s="216"/>
      <c r="DU8" s="216"/>
      <c r="DV8" s="216"/>
      <c r="DW8" s="216"/>
      <c r="DX8" s="216"/>
      <c r="DY8" s="216"/>
      <c r="DZ8" s="216"/>
      <c r="EA8" s="216"/>
      <c r="EB8" s="216"/>
      <c r="EC8" s="328"/>
    </row>
    <row r="9" spans="2:143" ht="11.25" customHeight="1">
      <c r="B9" s="260" t="s">
        <v>332</v>
      </c>
      <c r="C9" s="36"/>
      <c r="D9" s="36"/>
      <c r="E9" s="36"/>
      <c r="F9" s="36"/>
      <c r="G9" s="36"/>
      <c r="H9" s="36"/>
      <c r="I9" s="36"/>
      <c r="J9" s="36"/>
      <c r="K9" s="36"/>
      <c r="L9" s="36"/>
      <c r="M9" s="36"/>
      <c r="N9" s="36"/>
      <c r="O9" s="36"/>
      <c r="P9" s="36"/>
      <c r="Q9" s="269"/>
      <c r="R9" s="274">
        <v>1189</v>
      </c>
      <c r="S9" s="216"/>
      <c r="T9" s="216"/>
      <c r="U9" s="216"/>
      <c r="V9" s="216"/>
      <c r="W9" s="216"/>
      <c r="X9" s="216"/>
      <c r="Y9" s="279"/>
      <c r="Z9" s="282">
        <v>0</v>
      </c>
      <c r="AA9" s="282"/>
      <c r="AB9" s="282"/>
      <c r="AC9" s="282"/>
      <c r="AD9" s="285">
        <v>1189</v>
      </c>
      <c r="AE9" s="285"/>
      <c r="AF9" s="285"/>
      <c r="AG9" s="285"/>
      <c r="AH9" s="285"/>
      <c r="AI9" s="285"/>
      <c r="AJ9" s="285"/>
      <c r="AK9" s="285"/>
      <c r="AL9" s="289">
        <v>0.1</v>
      </c>
      <c r="AM9" s="237"/>
      <c r="AN9" s="237"/>
      <c r="AO9" s="294"/>
      <c r="AP9" s="260" t="s">
        <v>334</v>
      </c>
      <c r="AQ9" s="36"/>
      <c r="AR9" s="36"/>
      <c r="AS9" s="36"/>
      <c r="AT9" s="36"/>
      <c r="AU9" s="36"/>
      <c r="AV9" s="36"/>
      <c r="AW9" s="36"/>
      <c r="AX9" s="36"/>
      <c r="AY9" s="36"/>
      <c r="AZ9" s="36"/>
      <c r="BA9" s="36"/>
      <c r="BB9" s="36"/>
      <c r="BC9" s="36"/>
      <c r="BD9" s="36"/>
      <c r="BE9" s="36"/>
      <c r="BF9" s="269"/>
      <c r="BG9" s="274">
        <v>66376</v>
      </c>
      <c r="BH9" s="216"/>
      <c r="BI9" s="216"/>
      <c r="BJ9" s="216"/>
      <c r="BK9" s="216"/>
      <c r="BL9" s="216"/>
      <c r="BM9" s="216"/>
      <c r="BN9" s="279"/>
      <c r="BO9" s="282">
        <v>34.799999999999997</v>
      </c>
      <c r="BP9" s="282"/>
      <c r="BQ9" s="282"/>
      <c r="BR9" s="282"/>
      <c r="BS9" s="326" t="s">
        <v>201</v>
      </c>
      <c r="BT9" s="216"/>
      <c r="BU9" s="216"/>
      <c r="BV9" s="216"/>
      <c r="BW9" s="216"/>
      <c r="BX9" s="216"/>
      <c r="BY9" s="216"/>
      <c r="BZ9" s="216"/>
      <c r="CA9" s="216"/>
      <c r="CB9" s="328"/>
      <c r="CD9" s="260" t="s">
        <v>337</v>
      </c>
      <c r="CE9" s="36"/>
      <c r="CF9" s="36"/>
      <c r="CG9" s="36"/>
      <c r="CH9" s="36"/>
      <c r="CI9" s="36"/>
      <c r="CJ9" s="36"/>
      <c r="CK9" s="36"/>
      <c r="CL9" s="36"/>
      <c r="CM9" s="36"/>
      <c r="CN9" s="36"/>
      <c r="CO9" s="36"/>
      <c r="CP9" s="36"/>
      <c r="CQ9" s="269"/>
      <c r="CR9" s="274">
        <v>174492</v>
      </c>
      <c r="CS9" s="216"/>
      <c r="CT9" s="216"/>
      <c r="CU9" s="216"/>
      <c r="CV9" s="216"/>
      <c r="CW9" s="216"/>
      <c r="CX9" s="216"/>
      <c r="CY9" s="279"/>
      <c r="CZ9" s="282">
        <v>5.7</v>
      </c>
      <c r="DA9" s="282"/>
      <c r="DB9" s="282"/>
      <c r="DC9" s="282"/>
      <c r="DD9" s="326">
        <v>1691</v>
      </c>
      <c r="DE9" s="216"/>
      <c r="DF9" s="216"/>
      <c r="DG9" s="216"/>
      <c r="DH9" s="216"/>
      <c r="DI9" s="216"/>
      <c r="DJ9" s="216"/>
      <c r="DK9" s="216"/>
      <c r="DL9" s="216"/>
      <c r="DM9" s="216"/>
      <c r="DN9" s="216"/>
      <c r="DO9" s="216"/>
      <c r="DP9" s="279"/>
      <c r="DQ9" s="326">
        <v>170200</v>
      </c>
      <c r="DR9" s="216"/>
      <c r="DS9" s="216"/>
      <c r="DT9" s="216"/>
      <c r="DU9" s="216"/>
      <c r="DV9" s="216"/>
      <c r="DW9" s="216"/>
      <c r="DX9" s="216"/>
      <c r="DY9" s="216"/>
      <c r="DZ9" s="216"/>
      <c r="EA9" s="216"/>
      <c r="EB9" s="216"/>
      <c r="EC9" s="328"/>
    </row>
    <row r="10" spans="2:143" ht="11.25" customHeight="1">
      <c r="B10" s="260" t="s">
        <v>130</v>
      </c>
      <c r="C10" s="36"/>
      <c r="D10" s="36"/>
      <c r="E10" s="36"/>
      <c r="F10" s="36"/>
      <c r="G10" s="36"/>
      <c r="H10" s="36"/>
      <c r="I10" s="36"/>
      <c r="J10" s="36"/>
      <c r="K10" s="36"/>
      <c r="L10" s="36"/>
      <c r="M10" s="36"/>
      <c r="N10" s="36"/>
      <c r="O10" s="36"/>
      <c r="P10" s="36"/>
      <c r="Q10" s="269"/>
      <c r="R10" s="274" t="s">
        <v>201</v>
      </c>
      <c r="S10" s="216"/>
      <c r="T10" s="216"/>
      <c r="U10" s="216"/>
      <c r="V10" s="216"/>
      <c r="W10" s="216"/>
      <c r="X10" s="216"/>
      <c r="Y10" s="279"/>
      <c r="Z10" s="282" t="s">
        <v>201</v>
      </c>
      <c r="AA10" s="282"/>
      <c r="AB10" s="282"/>
      <c r="AC10" s="282"/>
      <c r="AD10" s="285" t="s">
        <v>201</v>
      </c>
      <c r="AE10" s="285"/>
      <c r="AF10" s="285"/>
      <c r="AG10" s="285"/>
      <c r="AH10" s="285"/>
      <c r="AI10" s="285"/>
      <c r="AJ10" s="285"/>
      <c r="AK10" s="285"/>
      <c r="AL10" s="289" t="s">
        <v>201</v>
      </c>
      <c r="AM10" s="237"/>
      <c r="AN10" s="237"/>
      <c r="AO10" s="294"/>
      <c r="AP10" s="260" t="s">
        <v>192</v>
      </c>
      <c r="AQ10" s="36"/>
      <c r="AR10" s="36"/>
      <c r="AS10" s="36"/>
      <c r="AT10" s="36"/>
      <c r="AU10" s="36"/>
      <c r="AV10" s="36"/>
      <c r="AW10" s="36"/>
      <c r="AX10" s="36"/>
      <c r="AY10" s="36"/>
      <c r="AZ10" s="36"/>
      <c r="BA10" s="36"/>
      <c r="BB10" s="36"/>
      <c r="BC10" s="36"/>
      <c r="BD10" s="36"/>
      <c r="BE10" s="36"/>
      <c r="BF10" s="269"/>
      <c r="BG10" s="274">
        <v>3055</v>
      </c>
      <c r="BH10" s="216"/>
      <c r="BI10" s="216"/>
      <c r="BJ10" s="216"/>
      <c r="BK10" s="216"/>
      <c r="BL10" s="216"/>
      <c r="BM10" s="216"/>
      <c r="BN10" s="279"/>
      <c r="BO10" s="282">
        <v>1.6</v>
      </c>
      <c r="BP10" s="282"/>
      <c r="BQ10" s="282"/>
      <c r="BR10" s="282"/>
      <c r="BS10" s="326" t="s">
        <v>201</v>
      </c>
      <c r="BT10" s="216"/>
      <c r="BU10" s="216"/>
      <c r="BV10" s="216"/>
      <c r="BW10" s="216"/>
      <c r="BX10" s="216"/>
      <c r="BY10" s="216"/>
      <c r="BZ10" s="216"/>
      <c r="CA10" s="216"/>
      <c r="CB10" s="328"/>
      <c r="CD10" s="260" t="s">
        <v>45</v>
      </c>
      <c r="CE10" s="36"/>
      <c r="CF10" s="36"/>
      <c r="CG10" s="36"/>
      <c r="CH10" s="36"/>
      <c r="CI10" s="36"/>
      <c r="CJ10" s="36"/>
      <c r="CK10" s="36"/>
      <c r="CL10" s="36"/>
      <c r="CM10" s="36"/>
      <c r="CN10" s="36"/>
      <c r="CO10" s="36"/>
      <c r="CP10" s="36"/>
      <c r="CQ10" s="269"/>
      <c r="CR10" s="274" t="s">
        <v>201</v>
      </c>
      <c r="CS10" s="216"/>
      <c r="CT10" s="216"/>
      <c r="CU10" s="216"/>
      <c r="CV10" s="216"/>
      <c r="CW10" s="216"/>
      <c r="CX10" s="216"/>
      <c r="CY10" s="279"/>
      <c r="CZ10" s="282" t="s">
        <v>201</v>
      </c>
      <c r="DA10" s="282"/>
      <c r="DB10" s="282"/>
      <c r="DC10" s="282"/>
      <c r="DD10" s="326" t="s">
        <v>201</v>
      </c>
      <c r="DE10" s="216"/>
      <c r="DF10" s="216"/>
      <c r="DG10" s="216"/>
      <c r="DH10" s="216"/>
      <c r="DI10" s="216"/>
      <c r="DJ10" s="216"/>
      <c r="DK10" s="216"/>
      <c r="DL10" s="216"/>
      <c r="DM10" s="216"/>
      <c r="DN10" s="216"/>
      <c r="DO10" s="216"/>
      <c r="DP10" s="279"/>
      <c r="DQ10" s="326" t="s">
        <v>201</v>
      </c>
      <c r="DR10" s="216"/>
      <c r="DS10" s="216"/>
      <c r="DT10" s="216"/>
      <c r="DU10" s="216"/>
      <c r="DV10" s="216"/>
      <c r="DW10" s="216"/>
      <c r="DX10" s="216"/>
      <c r="DY10" s="216"/>
      <c r="DZ10" s="216"/>
      <c r="EA10" s="216"/>
      <c r="EB10" s="216"/>
      <c r="EC10" s="328"/>
    </row>
    <row r="11" spans="2:143" ht="11.25" customHeight="1">
      <c r="B11" s="260" t="s">
        <v>339</v>
      </c>
      <c r="C11" s="36"/>
      <c r="D11" s="36"/>
      <c r="E11" s="36"/>
      <c r="F11" s="36"/>
      <c r="G11" s="36"/>
      <c r="H11" s="36"/>
      <c r="I11" s="36"/>
      <c r="J11" s="36"/>
      <c r="K11" s="36"/>
      <c r="L11" s="36"/>
      <c r="M11" s="36"/>
      <c r="N11" s="36"/>
      <c r="O11" s="36"/>
      <c r="P11" s="36"/>
      <c r="Q11" s="269"/>
      <c r="R11" s="274" t="s">
        <v>201</v>
      </c>
      <c r="S11" s="216"/>
      <c r="T11" s="216"/>
      <c r="U11" s="216"/>
      <c r="V11" s="216"/>
      <c r="W11" s="216"/>
      <c r="X11" s="216"/>
      <c r="Y11" s="279"/>
      <c r="Z11" s="282" t="s">
        <v>201</v>
      </c>
      <c r="AA11" s="282"/>
      <c r="AB11" s="282"/>
      <c r="AC11" s="282"/>
      <c r="AD11" s="285" t="s">
        <v>201</v>
      </c>
      <c r="AE11" s="285"/>
      <c r="AF11" s="285"/>
      <c r="AG11" s="285"/>
      <c r="AH11" s="285"/>
      <c r="AI11" s="285"/>
      <c r="AJ11" s="285"/>
      <c r="AK11" s="285"/>
      <c r="AL11" s="289" t="s">
        <v>201</v>
      </c>
      <c r="AM11" s="237"/>
      <c r="AN11" s="237"/>
      <c r="AO11" s="294"/>
      <c r="AP11" s="260" t="s">
        <v>340</v>
      </c>
      <c r="AQ11" s="36"/>
      <c r="AR11" s="36"/>
      <c r="AS11" s="36"/>
      <c r="AT11" s="36"/>
      <c r="AU11" s="36"/>
      <c r="AV11" s="36"/>
      <c r="AW11" s="36"/>
      <c r="AX11" s="36"/>
      <c r="AY11" s="36"/>
      <c r="AZ11" s="36"/>
      <c r="BA11" s="36"/>
      <c r="BB11" s="36"/>
      <c r="BC11" s="36"/>
      <c r="BD11" s="36"/>
      <c r="BE11" s="36"/>
      <c r="BF11" s="269"/>
      <c r="BG11" s="274">
        <v>9043</v>
      </c>
      <c r="BH11" s="216"/>
      <c r="BI11" s="216"/>
      <c r="BJ11" s="216"/>
      <c r="BK11" s="216"/>
      <c r="BL11" s="216"/>
      <c r="BM11" s="216"/>
      <c r="BN11" s="279"/>
      <c r="BO11" s="282">
        <v>4.7</v>
      </c>
      <c r="BP11" s="282"/>
      <c r="BQ11" s="282"/>
      <c r="BR11" s="282"/>
      <c r="BS11" s="326" t="s">
        <v>201</v>
      </c>
      <c r="BT11" s="216"/>
      <c r="BU11" s="216"/>
      <c r="BV11" s="216"/>
      <c r="BW11" s="216"/>
      <c r="BX11" s="216"/>
      <c r="BY11" s="216"/>
      <c r="BZ11" s="216"/>
      <c r="CA11" s="216"/>
      <c r="CB11" s="328"/>
      <c r="CD11" s="260" t="s">
        <v>343</v>
      </c>
      <c r="CE11" s="36"/>
      <c r="CF11" s="36"/>
      <c r="CG11" s="36"/>
      <c r="CH11" s="36"/>
      <c r="CI11" s="36"/>
      <c r="CJ11" s="36"/>
      <c r="CK11" s="36"/>
      <c r="CL11" s="36"/>
      <c r="CM11" s="36"/>
      <c r="CN11" s="36"/>
      <c r="CO11" s="36"/>
      <c r="CP11" s="36"/>
      <c r="CQ11" s="269"/>
      <c r="CR11" s="274">
        <v>238034</v>
      </c>
      <c r="CS11" s="216"/>
      <c r="CT11" s="216"/>
      <c r="CU11" s="216"/>
      <c r="CV11" s="216"/>
      <c r="CW11" s="216"/>
      <c r="CX11" s="216"/>
      <c r="CY11" s="279"/>
      <c r="CZ11" s="282">
        <v>7.8</v>
      </c>
      <c r="DA11" s="282"/>
      <c r="DB11" s="282"/>
      <c r="DC11" s="282"/>
      <c r="DD11" s="326">
        <v>8645</v>
      </c>
      <c r="DE11" s="216"/>
      <c r="DF11" s="216"/>
      <c r="DG11" s="216"/>
      <c r="DH11" s="216"/>
      <c r="DI11" s="216"/>
      <c r="DJ11" s="216"/>
      <c r="DK11" s="216"/>
      <c r="DL11" s="216"/>
      <c r="DM11" s="216"/>
      <c r="DN11" s="216"/>
      <c r="DO11" s="216"/>
      <c r="DP11" s="279"/>
      <c r="DQ11" s="326">
        <v>184554</v>
      </c>
      <c r="DR11" s="216"/>
      <c r="DS11" s="216"/>
      <c r="DT11" s="216"/>
      <c r="DU11" s="216"/>
      <c r="DV11" s="216"/>
      <c r="DW11" s="216"/>
      <c r="DX11" s="216"/>
      <c r="DY11" s="216"/>
      <c r="DZ11" s="216"/>
      <c r="EA11" s="216"/>
      <c r="EB11" s="216"/>
      <c r="EC11" s="328"/>
    </row>
    <row r="12" spans="2:143" ht="11.25" customHeight="1">
      <c r="B12" s="260" t="s">
        <v>105</v>
      </c>
      <c r="C12" s="36"/>
      <c r="D12" s="36"/>
      <c r="E12" s="36"/>
      <c r="F12" s="36"/>
      <c r="G12" s="36"/>
      <c r="H12" s="36"/>
      <c r="I12" s="36"/>
      <c r="J12" s="36"/>
      <c r="K12" s="36"/>
      <c r="L12" s="36"/>
      <c r="M12" s="36"/>
      <c r="N12" s="36"/>
      <c r="O12" s="36"/>
      <c r="P12" s="36"/>
      <c r="Q12" s="269"/>
      <c r="R12" s="274">
        <v>35392</v>
      </c>
      <c r="S12" s="216"/>
      <c r="T12" s="216"/>
      <c r="U12" s="216"/>
      <c r="V12" s="216"/>
      <c r="W12" s="216"/>
      <c r="X12" s="216"/>
      <c r="Y12" s="279"/>
      <c r="Z12" s="282">
        <v>1.1000000000000001</v>
      </c>
      <c r="AA12" s="282"/>
      <c r="AB12" s="282"/>
      <c r="AC12" s="282"/>
      <c r="AD12" s="285">
        <v>35392</v>
      </c>
      <c r="AE12" s="285"/>
      <c r="AF12" s="285"/>
      <c r="AG12" s="285"/>
      <c r="AH12" s="285"/>
      <c r="AI12" s="285"/>
      <c r="AJ12" s="285"/>
      <c r="AK12" s="285"/>
      <c r="AL12" s="289">
        <v>2.4</v>
      </c>
      <c r="AM12" s="237"/>
      <c r="AN12" s="237"/>
      <c r="AO12" s="294"/>
      <c r="AP12" s="260" t="s">
        <v>344</v>
      </c>
      <c r="AQ12" s="36"/>
      <c r="AR12" s="36"/>
      <c r="AS12" s="36"/>
      <c r="AT12" s="36"/>
      <c r="AU12" s="36"/>
      <c r="AV12" s="36"/>
      <c r="AW12" s="36"/>
      <c r="AX12" s="36"/>
      <c r="AY12" s="36"/>
      <c r="AZ12" s="36"/>
      <c r="BA12" s="36"/>
      <c r="BB12" s="36"/>
      <c r="BC12" s="36"/>
      <c r="BD12" s="36"/>
      <c r="BE12" s="36"/>
      <c r="BF12" s="269"/>
      <c r="BG12" s="274">
        <v>87459</v>
      </c>
      <c r="BH12" s="216"/>
      <c r="BI12" s="216"/>
      <c r="BJ12" s="216"/>
      <c r="BK12" s="216"/>
      <c r="BL12" s="216"/>
      <c r="BM12" s="216"/>
      <c r="BN12" s="279"/>
      <c r="BO12" s="282">
        <v>45.8</v>
      </c>
      <c r="BP12" s="282"/>
      <c r="BQ12" s="282"/>
      <c r="BR12" s="282"/>
      <c r="BS12" s="326" t="s">
        <v>201</v>
      </c>
      <c r="BT12" s="216"/>
      <c r="BU12" s="216"/>
      <c r="BV12" s="216"/>
      <c r="BW12" s="216"/>
      <c r="BX12" s="216"/>
      <c r="BY12" s="216"/>
      <c r="BZ12" s="216"/>
      <c r="CA12" s="216"/>
      <c r="CB12" s="328"/>
      <c r="CD12" s="260" t="s">
        <v>90</v>
      </c>
      <c r="CE12" s="36"/>
      <c r="CF12" s="36"/>
      <c r="CG12" s="36"/>
      <c r="CH12" s="36"/>
      <c r="CI12" s="36"/>
      <c r="CJ12" s="36"/>
      <c r="CK12" s="36"/>
      <c r="CL12" s="36"/>
      <c r="CM12" s="36"/>
      <c r="CN12" s="36"/>
      <c r="CO12" s="36"/>
      <c r="CP12" s="36"/>
      <c r="CQ12" s="269"/>
      <c r="CR12" s="274">
        <v>16414</v>
      </c>
      <c r="CS12" s="216"/>
      <c r="CT12" s="216"/>
      <c r="CU12" s="216"/>
      <c r="CV12" s="216"/>
      <c r="CW12" s="216"/>
      <c r="CX12" s="216"/>
      <c r="CY12" s="279"/>
      <c r="CZ12" s="282">
        <v>0.5</v>
      </c>
      <c r="DA12" s="282"/>
      <c r="DB12" s="282"/>
      <c r="DC12" s="282"/>
      <c r="DD12" s="326">
        <v>2752</v>
      </c>
      <c r="DE12" s="216"/>
      <c r="DF12" s="216"/>
      <c r="DG12" s="216"/>
      <c r="DH12" s="216"/>
      <c r="DI12" s="216"/>
      <c r="DJ12" s="216"/>
      <c r="DK12" s="216"/>
      <c r="DL12" s="216"/>
      <c r="DM12" s="216"/>
      <c r="DN12" s="216"/>
      <c r="DO12" s="216"/>
      <c r="DP12" s="279"/>
      <c r="DQ12" s="326">
        <v>14279</v>
      </c>
      <c r="DR12" s="216"/>
      <c r="DS12" s="216"/>
      <c r="DT12" s="216"/>
      <c r="DU12" s="216"/>
      <c r="DV12" s="216"/>
      <c r="DW12" s="216"/>
      <c r="DX12" s="216"/>
      <c r="DY12" s="216"/>
      <c r="DZ12" s="216"/>
      <c r="EA12" s="216"/>
      <c r="EB12" s="216"/>
      <c r="EC12" s="328"/>
    </row>
    <row r="13" spans="2:143" ht="11.25" customHeight="1">
      <c r="B13" s="260" t="s">
        <v>144</v>
      </c>
      <c r="C13" s="36"/>
      <c r="D13" s="36"/>
      <c r="E13" s="36"/>
      <c r="F13" s="36"/>
      <c r="G13" s="36"/>
      <c r="H13" s="36"/>
      <c r="I13" s="36"/>
      <c r="J13" s="36"/>
      <c r="K13" s="36"/>
      <c r="L13" s="36"/>
      <c r="M13" s="36"/>
      <c r="N13" s="36"/>
      <c r="O13" s="36"/>
      <c r="P13" s="36"/>
      <c r="Q13" s="269"/>
      <c r="R13" s="274" t="s">
        <v>201</v>
      </c>
      <c r="S13" s="216"/>
      <c r="T13" s="216"/>
      <c r="U13" s="216"/>
      <c r="V13" s="216"/>
      <c r="W13" s="216"/>
      <c r="X13" s="216"/>
      <c r="Y13" s="279"/>
      <c r="Z13" s="282" t="s">
        <v>201</v>
      </c>
      <c r="AA13" s="282"/>
      <c r="AB13" s="282"/>
      <c r="AC13" s="282"/>
      <c r="AD13" s="285" t="s">
        <v>201</v>
      </c>
      <c r="AE13" s="285"/>
      <c r="AF13" s="285"/>
      <c r="AG13" s="285"/>
      <c r="AH13" s="285"/>
      <c r="AI13" s="285"/>
      <c r="AJ13" s="285"/>
      <c r="AK13" s="285"/>
      <c r="AL13" s="289" t="s">
        <v>201</v>
      </c>
      <c r="AM13" s="237"/>
      <c r="AN13" s="237"/>
      <c r="AO13" s="294"/>
      <c r="AP13" s="260" t="s">
        <v>150</v>
      </c>
      <c r="AQ13" s="36"/>
      <c r="AR13" s="36"/>
      <c r="AS13" s="36"/>
      <c r="AT13" s="36"/>
      <c r="AU13" s="36"/>
      <c r="AV13" s="36"/>
      <c r="AW13" s="36"/>
      <c r="AX13" s="36"/>
      <c r="AY13" s="36"/>
      <c r="AZ13" s="36"/>
      <c r="BA13" s="36"/>
      <c r="BB13" s="36"/>
      <c r="BC13" s="36"/>
      <c r="BD13" s="36"/>
      <c r="BE13" s="36"/>
      <c r="BF13" s="269"/>
      <c r="BG13" s="274">
        <v>87459</v>
      </c>
      <c r="BH13" s="216"/>
      <c r="BI13" s="216"/>
      <c r="BJ13" s="216"/>
      <c r="BK13" s="216"/>
      <c r="BL13" s="216"/>
      <c r="BM13" s="216"/>
      <c r="BN13" s="279"/>
      <c r="BO13" s="282">
        <v>45.8</v>
      </c>
      <c r="BP13" s="282"/>
      <c r="BQ13" s="282"/>
      <c r="BR13" s="282"/>
      <c r="BS13" s="326" t="s">
        <v>201</v>
      </c>
      <c r="BT13" s="216"/>
      <c r="BU13" s="216"/>
      <c r="BV13" s="216"/>
      <c r="BW13" s="216"/>
      <c r="BX13" s="216"/>
      <c r="BY13" s="216"/>
      <c r="BZ13" s="216"/>
      <c r="CA13" s="216"/>
      <c r="CB13" s="328"/>
      <c r="CD13" s="260" t="s">
        <v>345</v>
      </c>
      <c r="CE13" s="36"/>
      <c r="CF13" s="36"/>
      <c r="CG13" s="36"/>
      <c r="CH13" s="36"/>
      <c r="CI13" s="36"/>
      <c r="CJ13" s="36"/>
      <c r="CK13" s="36"/>
      <c r="CL13" s="36"/>
      <c r="CM13" s="36"/>
      <c r="CN13" s="36"/>
      <c r="CO13" s="36"/>
      <c r="CP13" s="36"/>
      <c r="CQ13" s="269"/>
      <c r="CR13" s="274">
        <v>145470</v>
      </c>
      <c r="CS13" s="216"/>
      <c r="CT13" s="216"/>
      <c r="CU13" s="216"/>
      <c r="CV13" s="216"/>
      <c r="CW13" s="216"/>
      <c r="CX13" s="216"/>
      <c r="CY13" s="279"/>
      <c r="CZ13" s="282">
        <v>4.8</v>
      </c>
      <c r="DA13" s="282"/>
      <c r="DB13" s="282"/>
      <c r="DC13" s="282"/>
      <c r="DD13" s="326">
        <v>88654</v>
      </c>
      <c r="DE13" s="216"/>
      <c r="DF13" s="216"/>
      <c r="DG13" s="216"/>
      <c r="DH13" s="216"/>
      <c r="DI13" s="216"/>
      <c r="DJ13" s="216"/>
      <c r="DK13" s="216"/>
      <c r="DL13" s="216"/>
      <c r="DM13" s="216"/>
      <c r="DN13" s="216"/>
      <c r="DO13" s="216"/>
      <c r="DP13" s="279"/>
      <c r="DQ13" s="326">
        <v>73460</v>
      </c>
      <c r="DR13" s="216"/>
      <c r="DS13" s="216"/>
      <c r="DT13" s="216"/>
      <c r="DU13" s="216"/>
      <c r="DV13" s="216"/>
      <c r="DW13" s="216"/>
      <c r="DX13" s="216"/>
      <c r="DY13" s="216"/>
      <c r="DZ13" s="216"/>
      <c r="EA13" s="216"/>
      <c r="EB13" s="216"/>
      <c r="EC13" s="328"/>
    </row>
    <row r="14" spans="2:143" ht="11.25" customHeight="1">
      <c r="B14" s="260" t="s">
        <v>346</v>
      </c>
      <c r="C14" s="36"/>
      <c r="D14" s="36"/>
      <c r="E14" s="36"/>
      <c r="F14" s="36"/>
      <c r="G14" s="36"/>
      <c r="H14" s="36"/>
      <c r="I14" s="36"/>
      <c r="J14" s="36"/>
      <c r="K14" s="36"/>
      <c r="L14" s="36"/>
      <c r="M14" s="36"/>
      <c r="N14" s="36"/>
      <c r="O14" s="36"/>
      <c r="P14" s="36"/>
      <c r="Q14" s="269"/>
      <c r="R14" s="274" t="s">
        <v>201</v>
      </c>
      <c r="S14" s="216"/>
      <c r="T14" s="216"/>
      <c r="U14" s="216"/>
      <c r="V14" s="216"/>
      <c r="W14" s="216"/>
      <c r="X14" s="216"/>
      <c r="Y14" s="279"/>
      <c r="Z14" s="282" t="s">
        <v>201</v>
      </c>
      <c r="AA14" s="282"/>
      <c r="AB14" s="282"/>
      <c r="AC14" s="282"/>
      <c r="AD14" s="285" t="s">
        <v>201</v>
      </c>
      <c r="AE14" s="285"/>
      <c r="AF14" s="285"/>
      <c r="AG14" s="285"/>
      <c r="AH14" s="285"/>
      <c r="AI14" s="285"/>
      <c r="AJ14" s="285"/>
      <c r="AK14" s="285"/>
      <c r="AL14" s="289" t="s">
        <v>201</v>
      </c>
      <c r="AM14" s="237"/>
      <c r="AN14" s="237"/>
      <c r="AO14" s="294"/>
      <c r="AP14" s="260" t="s">
        <v>216</v>
      </c>
      <c r="AQ14" s="36"/>
      <c r="AR14" s="36"/>
      <c r="AS14" s="36"/>
      <c r="AT14" s="36"/>
      <c r="AU14" s="36"/>
      <c r="AV14" s="36"/>
      <c r="AW14" s="36"/>
      <c r="AX14" s="36"/>
      <c r="AY14" s="36"/>
      <c r="AZ14" s="36"/>
      <c r="BA14" s="36"/>
      <c r="BB14" s="36"/>
      <c r="BC14" s="36"/>
      <c r="BD14" s="36"/>
      <c r="BE14" s="36"/>
      <c r="BF14" s="269"/>
      <c r="BG14" s="274">
        <v>11747</v>
      </c>
      <c r="BH14" s="216"/>
      <c r="BI14" s="216"/>
      <c r="BJ14" s="216"/>
      <c r="BK14" s="216"/>
      <c r="BL14" s="216"/>
      <c r="BM14" s="216"/>
      <c r="BN14" s="279"/>
      <c r="BO14" s="282">
        <v>6.2</v>
      </c>
      <c r="BP14" s="282"/>
      <c r="BQ14" s="282"/>
      <c r="BR14" s="282"/>
      <c r="BS14" s="326" t="s">
        <v>201</v>
      </c>
      <c r="BT14" s="216"/>
      <c r="BU14" s="216"/>
      <c r="BV14" s="216"/>
      <c r="BW14" s="216"/>
      <c r="BX14" s="216"/>
      <c r="BY14" s="216"/>
      <c r="BZ14" s="216"/>
      <c r="CA14" s="216"/>
      <c r="CB14" s="328"/>
      <c r="CD14" s="260" t="s">
        <v>347</v>
      </c>
      <c r="CE14" s="36"/>
      <c r="CF14" s="36"/>
      <c r="CG14" s="36"/>
      <c r="CH14" s="36"/>
      <c r="CI14" s="36"/>
      <c r="CJ14" s="36"/>
      <c r="CK14" s="36"/>
      <c r="CL14" s="36"/>
      <c r="CM14" s="36"/>
      <c r="CN14" s="36"/>
      <c r="CO14" s="36"/>
      <c r="CP14" s="36"/>
      <c r="CQ14" s="269"/>
      <c r="CR14" s="274">
        <v>46964</v>
      </c>
      <c r="CS14" s="216"/>
      <c r="CT14" s="216"/>
      <c r="CU14" s="216"/>
      <c r="CV14" s="216"/>
      <c r="CW14" s="216"/>
      <c r="CX14" s="216"/>
      <c r="CY14" s="279"/>
      <c r="CZ14" s="282">
        <v>1.5</v>
      </c>
      <c r="DA14" s="282"/>
      <c r="DB14" s="282"/>
      <c r="DC14" s="282"/>
      <c r="DD14" s="326">
        <v>21435</v>
      </c>
      <c r="DE14" s="216"/>
      <c r="DF14" s="216"/>
      <c r="DG14" s="216"/>
      <c r="DH14" s="216"/>
      <c r="DI14" s="216"/>
      <c r="DJ14" s="216"/>
      <c r="DK14" s="216"/>
      <c r="DL14" s="216"/>
      <c r="DM14" s="216"/>
      <c r="DN14" s="216"/>
      <c r="DO14" s="216"/>
      <c r="DP14" s="279"/>
      <c r="DQ14" s="326">
        <v>23858</v>
      </c>
      <c r="DR14" s="216"/>
      <c r="DS14" s="216"/>
      <c r="DT14" s="216"/>
      <c r="DU14" s="216"/>
      <c r="DV14" s="216"/>
      <c r="DW14" s="216"/>
      <c r="DX14" s="216"/>
      <c r="DY14" s="216"/>
      <c r="DZ14" s="216"/>
      <c r="EA14" s="216"/>
      <c r="EB14" s="216"/>
      <c r="EC14" s="328"/>
    </row>
    <row r="15" spans="2:143" ht="11.25" customHeight="1">
      <c r="B15" s="260" t="s">
        <v>349</v>
      </c>
      <c r="C15" s="36"/>
      <c r="D15" s="36"/>
      <c r="E15" s="36"/>
      <c r="F15" s="36"/>
      <c r="G15" s="36"/>
      <c r="H15" s="36"/>
      <c r="I15" s="36"/>
      <c r="J15" s="36"/>
      <c r="K15" s="36"/>
      <c r="L15" s="36"/>
      <c r="M15" s="36"/>
      <c r="N15" s="36"/>
      <c r="O15" s="36"/>
      <c r="P15" s="36"/>
      <c r="Q15" s="269"/>
      <c r="R15" s="274">
        <v>10445</v>
      </c>
      <c r="S15" s="216"/>
      <c r="T15" s="216"/>
      <c r="U15" s="216"/>
      <c r="V15" s="216"/>
      <c r="W15" s="216"/>
      <c r="X15" s="216"/>
      <c r="Y15" s="279"/>
      <c r="Z15" s="282">
        <v>0.3</v>
      </c>
      <c r="AA15" s="282"/>
      <c r="AB15" s="282"/>
      <c r="AC15" s="282"/>
      <c r="AD15" s="285">
        <v>10445</v>
      </c>
      <c r="AE15" s="285"/>
      <c r="AF15" s="285"/>
      <c r="AG15" s="285"/>
      <c r="AH15" s="285"/>
      <c r="AI15" s="285"/>
      <c r="AJ15" s="285"/>
      <c r="AK15" s="285"/>
      <c r="AL15" s="289">
        <v>0.7</v>
      </c>
      <c r="AM15" s="237"/>
      <c r="AN15" s="237"/>
      <c r="AO15" s="294"/>
      <c r="AP15" s="260" t="s">
        <v>350</v>
      </c>
      <c r="AQ15" s="36"/>
      <c r="AR15" s="36"/>
      <c r="AS15" s="36"/>
      <c r="AT15" s="36"/>
      <c r="AU15" s="36"/>
      <c r="AV15" s="36"/>
      <c r="AW15" s="36"/>
      <c r="AX15" s="36"/>
      <c r="AY15" s="36"/>
      <c r="AZ15" s="36"/>
      <c r="BA15" s="36"/>
      <c r="BB15" s="36"/>
      <c r="BC15" s="36"/>
      <c r="BD15" s="36"/>
      <c r="BE15" s="36"/>
      <c r="BF15" s="269"/>
      <c r="BG15" s="274">
        <v>9481</v>
      </c>
      <c r="BH15" s="216"/>
      <c r="BI15" s="216"/>
      <c r="BJ15" s="216"/>
      <c r="BK15" s="216"/>
      <c r="BL15" s="216"/>
      <c r="BM15" s="216"/>
      <c r="BN15" s="279"/>
      <c r="BO15" s="282">
        <v>5</v>
      </c>
      <c r="BP15" s="282"/>
      <c r="BQ15" s="282"/>
      <c r="BR15" s="282"/>
      <c r="BS15" s="326" t="s">
        <v>201</v>
      </c>
      <c r="BT15" s="216"/>
      <c r="BU15" s="216"/>
      <c r="BV15" s="216"/>
      <c r="BW15" s="216"/>
      <c r="BX15" s="216"/>
      <c r="BY15" s="216"/>
      <c r="BZ15" s="216"/>
      <c r="CA15" s="216"/>
      <c r="CB15" s="328"/>
      <c r="CD15" s="260" t="s">
        <v>351</v>
      </c>
      <c r="CE15" s="36"/>
      <c r="CF15" s="36"/>
      <c r="CG15" s="36"/>
      <c r="CH15" s="36"/>
      <c r="CI15" s="36"/>
      <c r="CJ15" s="36"/>
      <c r="CK15" s="36"/>
      <c r="CL15" s="36"/>
      <c r="CM15" s="36"/>
      <c r="CN15" s="36"/>
      <c r="CO15" s="36"/>
      <c r="CP15" s="36"/>
      <c r="CQ15" s="269"/>
      <c r="CR15" s="274">
        <v>207825</v>
      </c>
      <c r="CS15" s="216"/>
      <c r="CT15" s="216"/>
      <c r="CU15" s="216"/>
      <c r="CV15" s="216"/>
      <c r="CW15" s="216"/>
      <c r="CX15" s="216"/>
      <c r="CY15" s="279"/>
      <c r="CZ15" s="282">
        <v>6.8</v>
      </c>
      <c r="DA15" s="282"/>
      <c r="DB15" s="282"/>
      <c r="DC15" s="282"/>
      <c r="DD15" s="326">
        <v>64580</v>
      </c>
      <c r="DE15" s="216"/>
      <c r="DF15" s="216"/>
      <c r="DG15" s="216"/>
      <c r="DH15" s="216"/>
      <c r="DI15" s="216"/>
      <c r="DJ15" s="216"/>
      <c r="DK15" s="216"/>
      <c r="DL15" s="216"/>
      <c r="DM15" s="216"/>
      <c r="DN15" s="216"/>
      <c r="DO15" s="216"/>
      <c r="DP15" s="279"/>
      <c r="DQ15" s="326">
        <v>162153</v>
      </c>
      <c r="DR15" s="216"/>
      <c r="DS15" s="216"/>
      <c r="DT15" s="216"/>
      <c r="DU15" s="216"/>
      <c r="DV15" s="216"/>
      <c r="DW15" s="216"/>
      <c r="DX15" s="216"/>
      <c r="DY15" s="216"/>
      <c r="DZ15" s="216"/>
      <c r="EA15" s="216"/>
      <c r="EB15" s="216"/>
      <c r="EC15" s="328"/>
    </row>
    <row r="16" spans="2:143" ht="11.25" customHeight="1">
      <c r="B16" s="260" t="s">
        <v>320</v>
      </c>
      <c r="C16" s="36"/>
      <c r="D16" s="36"/>
      <c r="E16" s="36"/>
      <c r="F16" s="36"/>
      <c r="G16" s="36"/>
      <c r="H16" s="36"/>
      <c r="I16" s="36"/>
      <c r="J16" s="36"/>
      <c r="K16" s="36"/>
      <c r="L16" s="36"/>
      <c r="M16" s="36"/>
      <c r="N16" s="36"/>
      <c r="O16" s="36"/>
      <c r="P16" s="36"/>
      <c r="Q16" s="269"/>
      <c r="R16" s="274" t="s">
        <v>201</v>
      </c>
      <c r="S16" s="216"/>
      <c r="T16" s="216"/>
      <c r="U16" s="216"/>
      <c r="V16" s="216"/>
      <c r="W16" s="216"/>
      <c r="X16" s="216"/>
      <c r="Y16" s="279"/>
      <c r="Z16" s="282" t="s">
        <v>201</v>
      </c>
      <c r="AA16" s="282"/>
      <c r="AB16" s="282"/>
      <c r="AC16" s="282"/>
      <c r="AD16" s="285" t="s">
        <v>201</v>
      </c>
      <c r="AE16" s="285"/>
      <c r="AF16" s="285"/>
      <c r="AG16" s="285"/>
      <c r="AH16" s="285"/>
      <c r="AI16" s="285"/>
      <c r="AJ16" s="285"/>
      <c r="AK16" s="285"/>
      <c r="AL16" s="289" t="s">
        <v>201</v>
      </c>
      <c r="AM16" s="237"/>
      <c r="AN16" s="237"/>
      <c r="AO16" s="294"/>
      <c r="AP16" s="260" t="s">
        <v>352</v>
      </c>
      <c r="AQ16" s="36"/>
      <c r="AR16" s="36"/>
      <c r="AS16" s="36"/>
      <c r="AT16" s="36"/>
      <c r="AU16" s="36"/>
      <c r="AV16" s="36"/>
      <c r="AW16" s="36"/>
      <c r="AX16" s="36"/>
      <c r="AY16" s="36"/>
      <c r="AZ16" s="36"/>
      <c r="BA16" s="36"/>
      <c r="BB16" s="36"/>
      <c r="BC16" s="36"/>
      <c r="BD16" s="36"/>
      <c r="BE16" s="36"/>
      <c r="BF16" s="269"/>
      <c r="BG16" s="274" t="s">
        <v>201</v>
      </c>
      <c r="BH16" s="216"/>
      <c r="BI16" s="216"/>
      <c r="BJ16" s="216"/>
      <c r="BK16" s="216"/>
      <c r="BL16" s="216"/>
      <c r="BM16" s="216"/>
      <c r="BN16" s="279"/>
      <c r="BO16" s="282" t="s">
        <v>201</v>
      </c>
      <c r="BP16" s="282"/>
      <c r="BQ16" s="282"/>
      <c r="BR16" s="282"/>
      <c r="BS16" s="326" t="s">
        <v>201</v>
      </c>
      <c r="BT16" s="216"/>
      <c r="BU16" s="216"/>
      <c r="BV16" s="216"/>
      <c r="BW16" s="216"/>
      <c r="BX16" s="216"/>
      <c r="BY16" s="216"/>
      <c r="BZ16" s="216"/>
      <c r="CA16" s="216"/>
      <c r="CB16" s="328"/>
      <c r="CD16" s="260" t="s">
        <v>353</v>
      </c>
      <c r="CE16" s="36"/>
      <c r="CF16" s="36"/>
      <c r="CG16" s="36"/>
      <c r="CH16" s="36"/>
      <c r="CI16" s="36"/>
      <c r="CJ16" s="36"/>
      <c r="CK16" s="36"/>
      <c r="CL16" s="36"/>
      <c r="CM16" s="36"/>
      <c r="CN16" s="36"/>
      <c r="CO16" s="36"/>
      <c r="CP16" s="36"/>
      <c r="CQ16" s="269"/>
      <c r="CR16" s="274">
        <v>61401</v>
      </c>
      <c r="CS16" s="216"/>
      <c r="CT16" s="216"/>
      <c r="CU16" s="216"/>
      <c r="CV16" s="216"/>
      <c r="CW16" s="216"/>
      <c r="CX16" s="216"/>
      <c r="CY16" s="279"/>
      <c r="CZ16" s="282">
        <v>2</v>
      </c>
      <c r="DA16" s="282"/>
      <c r="DB16" s="282"/>
      <c r="DC16" s="282"/>
      <c r="DD16" s="326" t="s">
        <v>201</v>
      </c>
      <c r="DE16" s="216"/>
      <c r="DF16" s="216"/>
      <c r="DG16" s="216"/>
      <c r="DH16" s="216"/>
      <c r="DI16" s="216"/>
      <c r="DJ16" s="216"/>
      <c r="DK16" s="216"/>
      <c r="DL16" s="216"/>
      <c r="DM16" s="216"/>
      <c r="DN16" s="216"/>
      <c r="DO16" s="216"/>
      <c r="DP16" s="279"/>
      <c r="DQ16" s="326">
        <v>17584</v>
      </c>
      <c r="DR16" s="216"/>
      <c r="DS16" s="216"/>
      <c r="DT16" s="216"/>
      <c r="DU16" s="216"/>
      <c r="DV16" s="216"/>
      <c r="DW16" s="216"/>
      <c r="DX16" s="216"/>
      <c r="DY16" s="216"/>
      <c r="DZ16" s="216"/>
      <c r="EA16" s="216"/>
      <c r="EB16" s="216"/>
      <c r="EC16" s="328"/>
    </row>
    <row r="17" spans="2:133" ht="11.25" customHeight="1">
      <c r="B17" s="260" t="s">
        <v>166</v>
      </c>
      <c r="C17" s="36"/>
      <c r="D17" s="36"/>
      <c r="E17" s="36"/>
      <c r="F17" s="36"/>
      <c r="G17" s="36"/>
      <c r="H17" s="36"/>
      <c r="I17" s="36"/>
      <c r="J17" s="36"/>
      <c r="K17" s="36"/>
      <c r="L17" s="36"/>
      <c r="M17" s="36"/>
      <c r="N17" s="36"/>
      <c r="O17" s="36"/>
      <c r="P17" s="36"/>
      <c r="Q17" s="269"/>
      <c r="R17" s="274">
        <v>384</v>
      </c>
      <c r="S17" s="216"/>
      <c r="T17" s="216"/>
      <c r="U17" s="216"/>
      <c r="V17" s="216"/>
      <c r="W17" s="216"/>
      <c r="X17" s="216"/>
      <c r="Y17" s="279"/>
      <c r="Z17" s="282">
        <v>0</v>
      </c>
      <c r="AA17" s="282"/>
      <c r="AB17" s="282"/>
      <c r="AC17" s="282"/>
      <c r="AD17" s="285">
        <v>384</v>
      </c>
      <c r="AE17" s="285"/>
      <c r="AF17" s="285"/>
      <c r="AG17" s="285"/>
      <c r="AH17" s="285"/>
      <c r="AI17" s="285"/>
      <c r="AJ17" s="285"/>
      <c r="AK17" s="285"/>
      <c r="AL17" s="289">
        <v>0</v>
      </c>
      <c r="AM17" s="237"/>
      <c r="AN17" s="237"/>
      <c r="AO17" s="294"/>
      <c r="AP17" s="260" t="s">
        <v>355</v>
      </c>
      <c r="AQ17" s="36"/>
      <c r="AR17" s="36"/>
      <c r="AS17" s="36"/>
      <c r="AT17" s="36"/>
      <c r="AU17" s="36"/>
      <c r="AV17" s="36"/>
      <c r="AW17" s="36"/>
      <c r="AX17" s="36"/>
      <c r="AY17" s="36"/>
      <c r="AZ17" s="36"/>
      <c r="BA17" s="36"/>
      <c r="BB17" s="36"/>
      <c r="BC17" s="36"/>
      <c r="BD17" s="36"/>
      <c r="BE17" s="36"/>
      <c r="BF17" s="269"/>
      <c r="BG17" s="274" t="s">
        <v>201</v>
      </c>
      <c r="BH17" s="216"/>
      <c r="BI17" s="216"/>
      <c r="BJ17" s="216"/>
      <c r="BK17" s="216"/>
      <c r="BL17" s="216"/>
      <c r="BM17" s="216"/>
      <c r="BN17" s="279"/>
      <c r="BO17" s="282" t="s">
        <v>201</v>
      </c>
      <c r="BP17" s="282"/>
      <c r="BQ17" s="282"/>
      <c r="BR17" s="282"/>
      <c r="BS17" s="326" t="s">
        <v>201</v>
      </c>
      <c r="BT17" s="216"/>
      <c r="BU17" s="216"/>
      <c r="BV17" s="216"/>
      <c r="BW17" s="216"/>
      <c r="BX17" s="216"/>
      <c r="BY17" s="216"/>
      <c r="BZ17" s="216"/>
      <c r="CA17" s="216"/>
      <c r="CB17" s="328"/>
      <c r="CD17" s="260" t="s">
        <v>357</v>
      </c>
      <c r="CE17" s="36"/>
      <c r="CF17" s="36"/>
      <c r="CG17" s="36"/>
      <c r="CH17" s="36"/>
      <c r="CI17" s="36"/>
      <c r="CJ17" s="36"/>
      <c r="CK17" s="36"/>
      <c r="CL17" s="36"/>
      <c r="CM17" s="36"/>
      <c r="CN17" s="36"/>
      <c r="CO17" s="36"/>
      <c r="CP17" s="36"/>
      <c r="CQ17" s="269"/>
      <c r="CR17" s="274">
        <v>328939</v>
      </c>
      <c r="CS17" s="216"/>
      <c r="CT17" s="216"/>
      <c r="CU17" s="216"/>
      <c r="CV17" s="216"/>
      <c r="CW17" s="216"/>
      <c r="CX17" s="216"/>
      <c r="CY17" s="279"/>
      <c r="CZ17" s="282">
        <v>10.8</v>
      </c>
      <c r="DA17" s="282"/>
      <c r="DB17" s="282"/>
      <c r="DC17" s="282"/>
      <c r="DD17" s="326" t="s">
        <v>201</v>
      </c>
      <c r="DE17" s="216"/>
      <c r="DF17" s="216"/>
      <c r="DG17" s="216"/>
      <c r="DH17" s="216"/>
      <c r="DI17" s="216"/>
      <c r="DJ17" s="216"/>
      <c r="DK17" s="216"/>
      <c r="DL17" s="216"/>
      <c r="DM17" s="216"/>
      <c r="DN17" s="216"/>
      <c r="DO17" s="216"/>
      <c r="DP17" s="279"/>
      <c r="DQ17" s="326">
        <v>328939</v>
      </c>
      <c r="DR17" s="216"/>
      <c r="DS17" s="216"/>
      <c r="DT17" s="216"/>
      <c r="DU17" s="216"/>
      <c r="DV17" s="216"/>
      <c r="DW17" s="216"/>
      <c r="DX17" s="216"/>
      <c r="DY17" s="216"/>
      <c r="DZ17" s="216"/>
      <c r="EA17" s="216"/>
      <c r="EB17" s="216"/>
      <c r="EC17" s="328"/>
    </row>
    <row r="18" spans="2:133" ht="11.25" customHeight="1">
      <c r="B18" s="260" t="s">
        <v>341</v>
      </c>
      <c r="C18" s="36"/>
      <c r="D18" s="36"/>
      <c r="E18" s="36"/>
      <c r="F18" s="36"/>
      <c r="G18" s="36"/>
      <c r="H18" s="36"/>
      <c r="I18" s="36"/>
      <c r="J18" s="36"/>
      <c r="K18" s="36"/>
      <c r="L18" s="36"/>
      <c r="M18" s="36"/>
      <c r="N18" s="36"/>
      <c r="O18" s="36"/>
      <c r="P18" s="36"/>
      <c r="Q18" s="269"/>
      <c r="R18" s="274">
        <v>1291990</v>
      </c>
      <c r="S18" s="216"/>
      <c r="T18" s="216"/>
      <c r="U18" s="216"/>
      <c r="V18" s="216"/>
      <c r="W18" s="216"/>
      <c r="X18" s="216"/>
      <c r="Y18" s="279"/>
      <c r="Z18" s="282">
        <v>39.799999999999997</v>
      </c>
      <c r="AA18" s="282"/>
      <c r="AB18" s="282"/>
      <c r="AC18" s="282"/>
      <c r="AD18" s="285">
        <v>1166150</v>
      </c>
      <c r="AE18" s="285"/>
      <c r="AF18" s="285"/>
      <c r="AG18" s="285"/>
      <c r="AH18" s="285"/>
      <c r="AI18" s="285"/>
      <c r="AJ18" s="285"/>
      <c r="AK18" s="285"/>
      <c r="AL18" s="289">
        <v>80.2</v>
      </c>
      <c r="AM18" s="237"/>
      <c r="AN18" s="237"/>
      <c r="AO18" s="294"/>
      <c r="AP18" s="260" t="s">
        <v>102</v>
      </c>
      <c r="AQ18" s="36"/>
      <c r="AR18" s="36"/>
      <c r="AS18" s="36"/>
      <c r="AT18" s="36"/>
      <c r="AU18" s="36"/>
      <c r="AV18" s="36"/>
      <c r="AW18" s="36"/>
      <c r="AX18" s="36"/>
      <c r="AY18" s="36"/>
      <c r="AZ18" s="36"/>
      <c r="BA18" s="36"/>
      <c r="BB18" s="36"/>
      <c r="BC18" s="36"/>
      <c r="BD18" s="36"/>
      <c r="BE18" s="36"/>
      <c r="BF18" s="269"/>
      <c r="BG18" s="274" t="s">
        <v>201</v>
      </c>
      <c r="BH18" s="216"/>
      <c r="BI18" s="216"/>
      <c r="BJ18" s="216"/>
      <c r="BK18" s="216"/>
      <c r="BL18" s="216"/>
      <c r="BM18" s="216"/>
      <c r="BN18" s="279"/>
      <c r="BO18" s="282" t="s">
        <v>201</v>
      </c>
      <c r="BP18" s="282"/>
      <c r="BQ18" s="282"/>
      <c r="BR18" s="282"/>
      <c r="BS18" s="326" t="s">
        <v>201</v>
      </c>
      <c r="BT18" s="216"/>
      <c r="BU18" s="216"/>
      <c r="BV18" s="216"/>
      <c r="BW18" s="216"/>
      <c r="BX18" s="216"/>
      <c r="BY18" s="216"/>
      <c r="BZ18" s="216"/>
      <c r="CA18" s="216"/>
      <c r="CB18" s="328"/>
      <c r="CD18" s="260" t="s">
        <v>358</v>
      </c>
      <c r="CE18" s="36"/>
      <c r="CF18" s="36"/>
      <c r="CG18" s="36"/>
      <c r="CH18" s="36"/>
      <c r="CI18" s="36"/>
      <c r="CJ18" s="36"/>
      <c r="CK18" s="36"/>
      <c r="CL18" s="36"/>
      <c r="CM18" s="36"/>
      <c r="CN18" s="36"/>
      <c r="CO18" s="36"/>
      <c r="CP18" s="36"/>
      <c r="CQ18" s="269"/>
      <c r="CR18" s="274" t="s">
        <v>201</v>
      </c>
      <c r="CS18" s="216"/>
      <c r="CT18" s="216"/>
      <c r="CU18" s="216"/>
      <c r="CV18" s="216"/>
      <c r="CW18" s="216"/>
      <c r="CX18" s="216"/>
      <c r="CY18" s="279"/>
      <c r="CZ18" s="282" t="s">
        <v>201</v>
      </c>
      <c r="DA18" s="282"/>
      <c r="DB18" s="282"/>
      <c r="DC18" s="282"/>
      <c r="DD18" s="326" t="s">
        <v>201</v>
      </c>
      <c r="DE18" s="216"/>
      <c r="DF18" s="216"/>
      <c r="DG18" s="216"/>
      <c r="DH18" s="216"/>
      <c r="DI18" s="216"/>
      <c r="DJ18" s="216"/>
      <c r="DK18" s="216"/>
      <c r="DL18" s="216"/>
      <c r="DM18" s="216"/>
      <c r="DN18" s="216"/>
      <c r="DO18" s="216"/>
      <c r="DP18" s="279"/>
      <c r="DQ18" s="326" t="s">
        <v>201</v>
      </c>
      <c r="DR18" s="216"/>
      <c r="DS18" s="216"/>
      <c r="DT18" s="216"/>
      <c r="DU18" s="216"/>
      <c r="DV18" s="216"/>
      <c r="DW18" s="216"/>
      <c r="DX18" s="216"/>
      <c r="DY18" s="216"/>
      <c r="DZ18" s="216"/>
      <c r="EA18" s="216"/>
      <c r="EB18" s="216"/>
      <c r="EC18" s="328"/>
    </row>
    <row r="19" spans="2:133" ht="11.25" customHeight="1">
      <c r="B19" s="260" t="s">
        <v>299</v>
      </c>
      <c r="C19" s="36"/>
      <c r="D19" s="36"/>
      <c r="E19" s="36"/>
      <c r="F19" s="36"/>
      <c r="G19" s="36"/>
      <c r="H19" s="36"/>
      <c r="I19" s="36"/>
      <c r="J19" s="36"/>
      <c r="K19" s="36"/>
      <c r="L19" s="36"/>
      <c r="M19" s="36"/>
      <c r="N19" s="36"/>
      <c r="O19" s="36"/>
      <c r="P19" s="36"/>
      <c r="Q19" s="269"/>
      <c r="R19" s="274">
        <v>1166150</v>
      </c>
      <c r="S19" s="216"/>
      <c r="T19" s="216"/>
      <c r="U19" s="216"/>
      <c r="V19" s="216"/>
      <c r="W19" s="216"/>
      <c r="X19" s="216"/>
      <c r="Y19" s="279"/>
      <c r="Z19" s="282">
        <v>35.9</v>
      </c>
      <c r="AA19" s="282"/>
      <c r="AB19" s="282"/>
      <c r="AC19" s="282"/>
      <c r="AD19" s="285">
        <v>1166150</v>
      </c>
      <c r="AE19" s="285"/>
      <c r="AF19" s="285"/>
      <c r="AG19" s="285"/>
      <c r="AH19" s="285"/>
      <c r="AI19" s="285"/>
      <c r="AJ19" s="285"/>
      <c r="AK19" s="285"/>
      <c r="AL19" s="289">
        <v>80.2</v>
      </c>
      <c r="AM19" s="237"/>
      <c r="AN19" s="237"/>
      <c r="AO19" s="294"/>
      <c r="AP19" s="260" t="s">
        <v>359</v>
      </c>
      <c r="AQ19" s="36"/>
      <c r="AR19" s="36"/>
      <c r="AS19" s="36"/>
      <c r="AT19" s="36"/>
      <c r="AU19" s="36"/>
      <c r="AV19" s="36"/>
      <c r="AW19" s="36"/>
      <c r="AX19" s="36"/>
      <c r="AY19" s="36"/>
      <c r="AZ19" s="36"/>
      <c r="BA19" s="36"/>
      <c r="BB19" s="36"/>
      <c r="BC19" s="36"/>
      <c r="BD19" s="36"/>
      <c r="BE19" s="36"/>
      <c r="BF19" s="269"/>
      <c r="BG19" s="274" t="s">
        <v>201</v>
      </c>
      <c r="BH19" s="216"/>
      <c r="BI19" s="216"/>
      <c r="BJ19" s="216"/>
      <c r="BK19" s="216"/>
      <c r="BL19" s="216"/>
      <c r="BM19" s="216"/>
      <c r="BN19" s="279"/>
      <c r="BO19" s="282" t="s">
        <v>201</v>
      </c>
      <c r="BP19" s="282"/>
      <c r="BQ19" s="282"/>
      <c r="BR19" s="282"/>
      <c r="BS19" s="326" t="s">
        <v>201</v>
      </c>
      <c r="BT19" s="216"/>
      <c r="BU19" s="216"/>
      <c r="BV19" s="216"/>
      <c r="BW19" s="216"/>
      <c r="BX19" s="216"/>
      <c r="BY19" s="216"/>
      <c r="BZ19" s="216"/>
      <c r="CA19" s="216"/>
      <c r="CB19" s="328"/>
      <c r="CD19" s="260" t="s">
        <v>360</v>
      </c>
      <c r="CE19" s="36"/>
      <c r="CF19" s="36"/>
      <c r="CG19" s="36"/>
      <c r="CH19" s="36"/>
      <c r="CI19" s="36"/>
      <c r="CJ19" s="36"/>
      <c r="CK19" s="36"/>
      <c r="CL19" s="36"/>
      <c r="CM19" s="36"/>
      <c r="CN19" s="36"/>
      <c r="CO19" s="36"/>
      <c r="CP19" s="36"/>
      <c r="CQ19" s="269"/>
      <c r="CR19" s="274" t="s">
        <v>201</v>
      </c>
      <c r="CS19" s="216"/>
      <c r="CT19" s="216"/>
      <c r="CU19" s="216"/>
      <c r="CV19" s="216"/>
      <c r="CW19" s="216"/>
      <c r="CX19" s="216"/>
      <c r="CY19" s="279"/>
      <c r="CZ19" s="282" t="s">
        <v>201</v>
      </c>
      <c r="DA19" s="282"/>
      <c r="DB19" s="282"/>
      <c r="DC19" s="282"/>
      <c r="DD19" s="326" t="s">
        <v>201</v>
      </c>
      <c r="DE19" s="216"/>
      <c r="DF19" s="216"/>
      <c r="DG19" s="216"/>
      <c r="DH19" s="216"/>
      <c r="DI19" s="216"/>
      <c r="DJ19" s="216"/>
      <c r="DK19" s="216"/>
      <c r="DL19" s="216"/>
      <c r="DM19" s="216"/>
      <c r="DN19" s="216"/>
      <c r="DO19" s="216"/>
      <c r="DP19" s="279"/>
      <c r="DQ19" s="326" t="s">
        <v>201</v>
      </c>
      <c r="DR19" s="216"/>
      <c r="DS19" s="216"/>
      <c r="DT19" s="216"/>
      <c r="DU19" s="216"/>
      <c r="DV19" s="216"/>
      <c r="DW19" s="216"/>
      <c r="DX19" s="216"/>
      <c r="DY19" s="216"/>
      <c r="DZ19" s="216"/>
      <c r="EA19" s="216"/>
      <c r="EB19" s="216"/>
      <c r="EC19" s="328"/>
    </row>
    <row r="20" spans="2:133" ht="11.25" customHeight="1">
      <c r="B20" s="260" t="s">
        <v>296</v>
      </c>
      <c r="C20" s="36"/>
      <c r="D20" s="36"/>
      <c r="E20" s="36"/>
      <c r="F20" s="36"/>
      <c r="G20" s="36"/>
      <c r="H20" s="36"/>
      <c r="I20" s="36"/>
      <c r="J20" s="36"/>
      <c r="K20" s="36"/>
      <c r="L20" s="36"/>
      <c r="M20" s="36"/>
      <c r="N20" s="36"/>
      <c r="O20" s="36"/>
      <c r="P20" s="36"/>
      <c r="Q20" s="269"/>
      <c r="R20" s="274">
        <v>125840</v>
      </c>
      <c r="S20" s="216"/>
      <c r="T20" s="216"/>
      <c r="U20" s="216"/>
      <c r="V20" s="216"/>
      <c r="W20" s="216"/>
      <c r="X20" s="216"/>
      <c r="Y20" s="279"/>
      <c r="Z20" s="282">
        <v>3.9</v>
      </c>
      <c r="AA20" s="282"/>
      <c r="AB20" s="282"/>
      <c r="AC20" s="282"/>
      <c r="AD20" s="285" t="s">
        <v>201</v>
      </c>
      <c r="AE20" s="285"/>
      <c r="AF20" s="285"/>
      <c r="AG20" s="285"/>
      <c r="AH20" s="285"/>
      <c r="AI20" s="285"/>
      <c r="AJ20" s="285"/>
      <c r="AK20" s="285"/>
      <c r="AL20" s="289" t="s">
        <v>201</v>
      </c>
      <c r="AM20" s="237"/>
      <c r="AN20" s="237"/>
      <c r="AO20" s="294"/>
      <c r="AP20" s="260" t="s">
        <v>361</v>
      </c>
      <c r="AQ20" s="36"/>
      <c r="AR20" s="36"/>
      <c r="AS20" s="36"/>
      <c r="AT20" s="36"/>
      <c r="AU20" s="36"/>
      <c r="AV20" s="36"/>
      <c r="AW20" s="36"/>
      <c r="AX20" s="36"/>
      <c r="AY20" s="36"/>
      <c r="AZ20" s="36"/>
      <c r="BA20" s="36"/>
      <c r="BB20" s="36"/>
      <c r="BC20" s="36"/>
      <c r="BD20" s="36"/>
      <c r="BE20" s="36"/>
      <c r="BF20" s="269"/>
      <c r="BG20" s="274" t="s">
        <v>201</v>
      </c>
      <c r="BH20" s="216"/>
      <c r="BI20" s="216"/>
      <c r="BJ20" s="216"/>
      <c r="BK20" s="216"/>
      <c r="BL20" s="216"/>
      <c r="BM20" s="216"/>
      <c r="BN20" s="279"/>
      <c r="BO20" s="282" t="s">
        <v>201</v>
      </c>
      <c r="BP20" s="282"/>
      <c r="BQ20" s="282"/>
      <c r="BR20" s="282"/>
      <c r="BS20" s="326" t="s">
        <v>201</v>
      </c>
      <c r="BT20" s="216"/>
      <c r="BU20" s="216"/>
      <c r="BV20" s="216"/>
      <c r="BW20" s="216"/>
      <c r="BX20" s="216"/>
      <c r="BY20" s="216"/>
      <c r="BZ20" s="216"/>
      <c r="CA20" s="216"/>
      <c r="CB20" s="328"/>
      <c r="CD20" s="260" t="s">
        <v>193</v>
      </c>
      <c r="CE20" s="36"/>
      <c r="CF20" s="36"/>
      <c r="CG20" s="36"/>
      <c r="CH20" s="36"/>
      <c r="CI20" s="36"/>
      <c r="CJ20" s="36"/>
      <c r="CK20" s="36"/>
      <c r="CL20" s="36"/>
      <c r="CM20" s="36"/>
      <c r="CN20" s="36"/>
      <c r="CO20" s="36"/>
      <c r="CP20" s="36"/>
      <c r="CQ20" s="269"/>
      <c r="CR20" s="274">
        <v>3044766</v>
      </c>
      <c r="CS20" s="216"/>
      <c r="CT20" s="216"/>
      <c r="CU20" s="216"/>
      <c r="CV20" s="216"/>
      <c r="CW20" s="216"/>
      <c r="CX20" s="216"/>
      <c r="CY20" s="279"/>
      <c r="CZ20" s="282">
        <v>100</v>
      </c>
      <c r="DA20" s="282"/>
      <c r="DB20" s="282"/>
      <c r="DC20" s="282"/>
      <c r="DD20" s="326">
        <v>254133</v>
      </c>
      <c r="DE20" s="216"/>
      <c r="DF20" s="216"/>
      <c r="DG20" s="216"/>
      <c r="DH20" s="216"/>
      <c r="DI20" s="216"/>
      <c r="DJ20" s="216"/>
      <c r="DK20" s="216"/>
      <c r="DL20" s="216"/>
      <c r="DM20" s="216"/>
      <c r="DN20" s="216"/>
      <c r="DO20" s="216"/>
      <c r="DP20" s="279"/>
      <c r="DQ20" s="326">
        <v>1719514</v>
      </c>
      <c r="DR20" s="216"/>
      <c r="DS20" s="216"/>
      <c r="DT20" s="216"/>
      <c r="DU20" s="216"/>
      <c r="DV20" s="216"/>
      <c r="DW20" s="216"/>
      <c r="DX20" s="216"/>
      <c r="DY20" s="216"/>
      <c r="DZ20" s="216"/>
      <c r="EA20" s="216"/>
      <c r="EB20" s="216"/>
      <c r="EC20" s="328"/>
    </row>
    <row r="21" spans="2:133" ht="11.25" customHeight="1">
      <c r="B21" s="260" t="s">
        <v>364</v>
      </c>
      <c r="C21" s="36"/>
      <c r="D21" s="36"/>
      <c r="E21" s="36"/>
      <c r="F21" s="36"/>
      <c r="G21" s="36"/>
      <c r="H21" s="36"/>
      <c r="I21" s="36"/>
      <c r="J21" s="36"/>
      <c r="K21" s="36"/>
      <c r="L21" s="36"/>
      <c r="M21" s="36"/>
      <c r="N21" s="36"/>
      <c r="O21" s="36"/>
      <c r="P21" s="36"/>
      <c r="Q21" s="269"/>
      <c r="R21" s="274" t="s">
        <v>201</v>
      </c>
      <c r="S21" s="216"/>
      <c r="T21" s="216"/>
      <c r="U21" s="216"/>
      <c r="V21" s="216"/>
      <c r="W21" s="216"/>
      <c r="X21" s="216"/>
      <c r="Y21" s="279"/>
      <c r="Z21" s="282" t="s">
        <v>201</v>
      </c>
      <c r="AA21" s="282"/>
      <c r="AB21" s="282"/>
      <c r="AC21" s="282"/>
      <c r="AD21" s="285" t="s">
        <v>201</v>
      </c>
      <c r="AE21" s="285"/>
      <c r="AF21" s="285"/>
      <c r="AG21" s="285"/>
      <c r="AH21" s="285"/>
      <c r="AI21" s="285"/>
      <c r="AJ21" s="285"/>
      <c r="AK21" s="285"/>
      <c r="AL21" s="289" t="s">
        <v>201</v>
      </c>
      <c r="AM21" s="237"/>
      <c r="AN21" s="237"/>
      <c r="AO21" s="294"/>
      <c r="AP21" s="297" t="s">
        <v>365</v>
      </c>
      <c r="AQ21" s="300"/>
      <c r="AR21" s="300"/>
      <c r="AS21" s="300"/>
      <c r="AT21" s="300"/>
      <c r="AU21" s="300"/>
      <c r="AV21" s="300"/>
      <c r="AW21" s="300"/>
      <c r="AX21" s="300"/>
      <c r="AY21" s="300"/>
      <c r="AZ21" s="300"/>
      <c r="BA21" s="300"/>
      <c r="BB21" s="300"/>
      <c r="BC21" s="300"/>
      <c r="BD21" s="300"/>
      <c r="BE21" s="300"/>
      <c r="BF21" s="314"/>
      <c r="BG21" s="274" t="s">
        <v>201</v>
      </c>
      <c r="BH21" s="216"/>
      <c r="BI21" s="216"/>
      <c r="BJ21" s="216"/>
      <c r="BK21" s="216"/>
      <c r="BL21" s="216"/>
      <c r="BM21" s="216"/>
      <c r="BN21" s="279"/>
      <c r="BO21" s="282" t="s">
        <v>201</v>
      </c>
      <c r="BP21" s="282"/>
      <c r="BQ21" s="282"/>
      <c r="BR21" s="282"/>
      <c r="BS21" s="326" t="s">
        <v>201</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82</v>
      </c>
      <c r="C22" s="36"/>
      <c r="D22" s="36"/>
      <c r="E22" s="36"/>
      <c r="F22" s="36"/>
      <c r="G22" s="36"/>
      <c r="H22" s="36"/>
      <c r="I22" s="36"/>
      <c r="J22" s="36"/>
      <c r="K22" s="36"/>
      <c r="L22" s="36"/>
      <c r="M22" s="36"/>
      <c r="N22" s="36"/>
      <c r="O22" s="36"/>
      <c r="P22" s="36"/>
      <c r="Q22" s="269"/>
      <c r="R22" s="274">
        <v>1580040</v>
      </c>
      <c r="S22" s="216"/>
      <c r="T22" s="216"/>
      <c r="U22" s="216"/>
      <c r="V22" s="216"/>
      <c r="W22" s="216"/>
      <c r="X22" s="216"/>
      <c r="Y22" s="279"/>
      <c r="Z22" s="282">
        <v>48.7</v>
      </c>
      <c r="AA22" s="282"/>
      <c r="AB22" s="282"/>
      <c r="AC22" s="282"/>
      <c r="AD22" s="285">
        <v>1454200</v>
      </c>
      <c r="AE22" s="285"/>
      <c r="AF22" s="285"/>
      <c r="AG22" s="285"/>
      <c r="AH22" s="285"/>
      <c r="AI22" s="285"/>
      <c r="AJ22" s="285"/>
      <c r="AK22" s="285"/>
      <c r="AL22" s="289">
        <v>100</v>
      </c>
      <c r="AM22" s="237"/>
      <c r="AN22" s="237"/>
      <c r="AO22" s="294"/>
      <c r="AP22" s="297" t="s">
        <v>367</v>
      </c>
      <c r="AQ22" s="300"/>
      <c r="AR22" s="300"/>
      <c r="AS22" s="300"/>
      <c r="AT22" s="300"/>
      <c r="AU22" s="300"/>
      <c r="AV22" s="300"/>
      <c r="AW22" s="300"/>
      <c r="AX22" s="300"/>
      <c r="AY22" s="300"/>
      <c r="AZ22" s="300"/>
      <c r="BA22" s="300"/>
      <c r="BB22" s="300"/>
      <c r="BC22" s="300"/>
      <c r="BD22" s="300"/>
      <c r="BE22" s="300"/>
      <c r="BF22" s="314"/>
      <c r="BG22" s="274" t="s">
        <v>201</v>
      </c>
      <c r="BH22" s="216"/>
      <c r="BI22" s="216"/>
      <c r="BJ22" s="216"/>
      <c r="BK22" s="216"/>
      <c r="BL22" s="216"/>
      <c r="BM22" s="216"/>
      <c r="BN22" s="279"/>
      <c r="BO22" s="282" t="s">
        <v>201</v>
      </c>
      <c r="BP22" s="282"/>
      <c r="BQ22" s="282"/>
      <c r="BR22" s="282"/>
      <c r="BS22" s="326" t="s">
        <v>201</v>
      </c>
      <c r="BT22" s="216"/>
      <c r="BU22" s="216"/>
      <c r="BV22" s="216"/>
      <c r="BW22" s="216"/>
      <c r="BX22" s="216"/>
      <c r="BY22" s="216"/>
      <c r="BZ22" s="216"/>
      <c r="CA22" s="216"/>
      <c r="CB22" s="328"/>
      <c r="CD22" s="148" t="s">
        <v>368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369</v>
      </c>
      <c r="C23" s="36"/>
      <c r="D23" s="36"/>
      <c r="E23" s="36"/>
      <c r="F23" s="36"/>
      <c r="G23" s="36"/>
      <c r="H23" s="36"/>
      <c r="I23" s="36"/>
      <c r="J23" s="36"/>
      <c r="K23" s="36"/>
      <c r="L23" s="36"/>
      <c r="M23" s="36"/>
      <c r="N23" s="36"/>
      <c r="O23" s="36"/>
      <c r="P23" s="36"/>
      <c r="Q23" s="269"/>
      <c r="R23" s="274" t="s">
        <v>201</v>
      </c>
      <c r="S23" s="216"/>
      <c r="T23" s="216"/>
      <c r="U23" s="216"/>
      <c r="V23" s="216"/>
      <c r="W23" s="216"/>
      <c r="X23" s="216"/>
      <c r="Y23" s="279"/>
      <c r="Z23" s="282" t="s">
        <v>201</v>
      </c>
      <c r="AA23" s="282"/>
      <c r="AB23" s="282"/>
      <c r="AC23" s="282"/>
      <c r="AD23" s="285" t="s">
        <v>201</v>
      </c>
      <c r="AE23" s="285"/>
      <c r="AF23" s="285"/>
      <c r="AG23" s="285"/>
      <c r="AH23" s="285"/>
      <c r="AI23" s="285"/>
      <c r="AJ23" s="285"/>
      <c r="AK23" s="285"/>
      <c r="AL23" s="289" t="s">
        <v>201</v>
      </c>
      <c r="AM23" s="237"/>
      <c r="AN23" s="237"/>
      <c r="AO23" s="294"/>
      <c r="AP23" s="297" t="s">
        <v>125</v>
      </c>
      <c r="AQ23" s="300"/>
      <c r="AR23" s="300"/>
      <c r="AS23" s="300"/>
      <c r="AT23" s="300"/>
      <c r="AU23" s="300"/>
      <c r="AV23" s="300"/>
      <c r="AW23" s="300"/>
      <c r="AX23" s="300"/>
      <c r="AY23" s="300"/>
      <c r="AZ23" s="300"/>
      <c r="BA23" s="300"/>
      <c r="BB23" s="300"/>
      <c r="BC23" s="300"/>
      <c r="BD23" s="300"/>
      <c r="BE23" s="300"/>
      <c r="BF23" s="314"/>
      <c r="BG23" s="274" t="s">
        <v>201</v>
      </c>
      <c r="BH23" s="216"/>
      <c r="BI23" s="216"/>
      <c r="BJ23" s="216"/>
      <c r="BK23" s="216"/>
      <c r="BL23" s="216"/>
      <c r="BM23" s="216"/>
      <c r="BN23" s="279"/>
      <c r="BO23" s="282" t="s">
        <v>201</v>
      </c>
      <c r="BP23" s="282"/>
      <c r="BQ23" s="282"/>
      <c r="BR23" s="282"/>
      <c r="BS23" s="326" t="s">
        <v>201</v>
      </c>
      <c r="BT23" s="216"/>
      <c r="BU23" s="216"/>
      <c r="BV23" s="216"/>
      <c r="BW23" s="216"/>
      <c r="BX23" s="216"/>
      <c r="BY23" s="216"/>
      <c r="BZ23" s="216"/>
      <c r="CA23" s="216"/>
      <c r="CB23" s="328"/>
      <c r="CD23" s="148" t="s">
        <v>317</v>
      </c>
      <c r="CE23" s="139"/>
      <c r="CF23" s="139"/>
      <c r="CG23" s="139"/>
      <c r="CH23" s="139"/>
      <c r="CI23" s="139"/>
      <c r="CJ23" s="139"/>
      <c r="CK23" s="139"/>
      <c r="CL23" s="139"/>
      <c r="CM23" s="139"/>
      <c r="CN23" s="139"/>
      <c r="CO23" s="139"/>
      <c r="CP23" s="139"/>
      <c r="CQ23" s="144"/>
      <c r="CR23" s="148" t="s">
        <v>371</v>
      </c>
      <c r="CS23" s="139"/>
      <c r="CT23" s="139"/>
      <c r="CU23" s="139"/>
      <c r="CV23" s="139"/>
      <c r="CW23" s="139"/>
      <c r="CX23" s="139"/>
      <c r="CY23" s="144"/>
      <c r="CZ23" s="148" t="s">
        <v>375</v>
      </c>
      <c r="DA23" s="139"/>
      <c r="DB23" s="139"/>
      <c r="DC23" s="144"/>
      <c r="DD23" s="148" t="s">
        <v>302</v>
      </c>
      <c r="DE23" s="139"/>
      <c r="DF23" s="139"/>
      <c r="DG23" s="139"/>
      <c r="DH23" s="139"/>
      <c r="DI23" s="139"/>
      <c r="DJ23" s="139"/>
      <c r="DK23" s="144"/>
      <c r="DL23" s="347" t="s">
        <v>377</v>
      </c>
      <c r="DM23" s="350"/>
      <c r="DN23" s="350"/>
      <c r="DO23" s="350"/>
      <c r="DP23" s="350"/>
      <c r="DQ23" s="350"/>
      <c r="DR23" s="350"/>
      <c r="DS23" s="350"/>
      <c r="DT23" s="350"/>
      <c r="DU23" s="350"/>
      <c r="DV23" s="354"/>
      <c r="DW23" s="148" t="s">
        <v>378</v>
      </c>
      <c r="DX23" s="139"/>
      <c r="DY23" s="139"/>
      <c r="DZ23" s="139"/>
      <c r="EA23" s="139"/>
      <c r="EB23" s="139"/>
      <c r="EC23" s="144"/>
    </row>
    <row r="24" spans="2:133" ht="11.25" customHeight="1">
      <c r="B24" s="260" t="s">
        <v>158</v>
      </c>
      <c r="C24" s="36"/>
      <c r="D24" s="36"/>
      <c r="E24" s="36"/>
      <c r="F24" s="36"/>
      <c r="G24" s="36"/>
      <c r="H24" s="36"/>
      <c r="I24" s="36"/>
      <c r="J24" s="36"/>
      <c r="K24" s="36"/>
      <c r="L24" s="36"/>
      <c r="M24" s="36"/>
      <c r="N24" s="36"/>
      <c r="O24" s="36"/>
      <c r="P24" s="36"/>
      <c r="Q24" s="269"/>
      <c r="R24" s="274">
        <v>16017</v>
      </c>
      <c r="S24" s="216"/>
      <c r="T24" s="216"/>
      <c r="U24" s="216"/>
      <c r="V24" s="216"/>
      <c r="W24" s="216"/>
      <c r="X24" s="216"/>
      <c r="Y24" s="279"/>
      <c r="Z24" s="282">
        <v>0.5</v>
      </c>
      <c r="AA24" s="282"/>
      <c r="AB24" s="282"/>
      <c r="AC24" s="282"/>
      <c r="AD24" s="285" t="s">
        <v>201</v>
      </c>
      <c r="AE24" s="285"/>
      <c r="AF24" s="285"/>
      <c r="AG24" s="285"/>
      <c r="AH24" s="285"/>
      <c r="AI24" s="285"/>
      <c r="AJ24" s="285"/>
      <c r="AK24" s="285"/>
      <c r="AL24" s="289" t="s">
        <v>201</v>
      </c>
      <c r="AM24" s="237"/>
      <c r="AN24" s="237"/>
      <c r="AO24" s="294"/>
      <c r="AP24" s="297" t="s">
        <v>380</v>
      </c>
      <c r="AQ24" s="300"/>
      <c r="AR24" s="300"/>
      <c r="AS24" s="300"/>
      <c r="AT24" s="300"/>
      <c r="AU24" s="300"/>
      <c r="AV24" s="300"/>
      <c r="AW24" s="300"/>
      <c r="AX24" s="300"/>
      <c r="AY24" s="300"/>
      <c r="AZ24" s="300"/>
      <c r="BA24" s="300"/>
      <c r="BB24" s="300"/>
      <c r="BC24" s="300"/>
      <c r="BD24" s="300"/>
      <c r="BE24" s="300"/>
      <c r="BF24" s="314"/>
      <c r="BG24" s="274" t="s">
        <v>201</v>
      </c>
      <c r="BH24" s="216"/>
      <c r="BI24" s="216"/>
      <c r="BJ24" s="216"/>
      <c r="BK24" s="216"/>
      <c r="BL24" s="216"/>
      <c r="BM24" s="216"/>
      <c r="BN24" s="279"/>
      <c r="BO24" s="282" t="s">
        <v>201</v>
      </c>
      <c r="BP24" s="282"/>
      <c r="BQ24" s="282"/>
      <c r="BR24" s="282"/>
      <c r="BS24" s="326" t="s">
        <v>201</v>
      </c>
      <c r="BT24" s="216"/>
      <c r="BU24" s="216"/>
      <c r="BV24" s="216"/>
      <c r="BW24" s="216"/>
      <c r="BX24" s="216"/>
      <c r="BY24" s="216"/>
      <c r="BZ24" s="216"/>
      <c r="CA24" s="216"/>
      <c r="CB24" s="328"/>
      <c r="CD24" s="259" t="s">
        <v>381</v>
      </c>
      <c r="CE24" s="265"/>
      <c r="CF24" s="265"/>
      <c r="CG24" s="265"/>
      <c r="CH24" s="265"/>
      <c r="CI24" s="265"/>
      <c r="CJ24" s="265"/>
      <c r="CK24" s="265"/>
      <c r="CL24" s="265"/>
      <c r="CM24" s="265"/>
      <c r="CN24" s="265"/>
      <c r="CO24" s="265"/>
      <c r="CP24" s="265"/>
      <c r="CQ24" s="268"/>
      <c r="CR24" s="273">
        <v>898167</v>
      </c>
      <c r="CS24" s="276"/>
      <c r="CT24" s="276"/>
      <c r="CU24" s="276"/>
      <c r="CV24" s="276"/>
      <c r="CW24" s="276"/>
      <c r="CX24" s="276"/>
      <c r="CY24" s="278"/>
      <c r="CZ24" s="288">
        <v>29.5</v>
      </c>
      <c r="DA24" s="291"/>
      <c r="DB24" s="291"/>
      <c r="DC24" s="338"/>
      <c r="DD24" s="343">
        <v>805217</v>
      </c>
      <c r="DE24" s="276"/>
      <c r="DF24" s="276"/>
      <c r="DG24" s="276"/>
      <c r="DH24" s="276"/>
      <c r="DI24" s="276"/>
      <c r="DJ24" s="276"/>
      <c r="DK24" s="278"/>
      <c r="DL24" s="343">
        <v>655981</v>
      </c>
      <c r="DM24" s="276"/>
      <c r="DN24" s="276"/>
      <c r="DO24" s="276"/>
      <c r="DP24" s="276"/>
      <c r="DQ24" s="276"/>
      <c r="DR24" s="276"/>
      <c r="DS24" s="276"/>
      <c r="DT24" s="276"/>
      <c r="DU24" s="276"/>
      <c r="DV24" s="278"/>
      <c r="DW24" s="288">
        <v>43.4</v>
      </c>
      <c r="DX24" s="291"/>
      <c r="DY24" s="291"/>
      <c r="DZ24" s="291"/>
      <c r="EA24" s="291"/>
      <c r="EB24" s="291"/>
      <c r="EC24" s="293"/>
    </row>
    <row r="25" spans="2:133" ht="11.25" customHeight="1">
      <c r="B25" s="260" t="s">
        <v>315</v>
      </c>
      <c r="C25" s="36"/>
      <c r="D25" s="36"/>
      <c r="E25" s="36"/>
      <c r="F25" s="36"/>
      <c r="G25" s="36"/>
      <c r="H25" s="36"/>
      <c r="I25" s="36"/>
      <c r="J25" s="36"/>
      <c r="K25" s="36"/>
      <c r="L25" s="36"/>
      <c r="M25" s="36"/>
      <c r="N25" s="36"/>
      <c r="O25" s="36"/>
      <c r="P25" s="36"/>
      <c r="Q25" s="269"/>
      <c r="R25" s="274">
        <v>19662</v>
      </c>
      <c r="S25" s="216"/>
      <c r="T25" s="216"/>
      <c r="U25" s="216"/>
      <c r="V25" s="216"/>
      <c r="W25" s="216"/>
      <c r="X25" s="216"/>
      <c r="Y25" s="279"/>
      <c r="Z25" s="282">
        <v>0.6</v>
      </c>
      <c r="AA25" s="282"/>
      <c r="AB25" s="282"/>
      <c r="AC25" s="282"/>
      <c r="AD25" s="285">
        <v>2</v>
      </c>
      <c r="AE25" s="285"/>
      <c r="AF25" s="285"/>
      <c r="AG25" s="285"/>
      <c r="AH25" s="285"/>
      <c r="AI25" s="285"/>
      <c r="AJ25" s="285"/>
      <c r="AK25" s="285"/>
      <c r="AL25" s="289">
        <v>0</v>
      </c>
      <c r="AM25" s="237"/>
      <c r="AN25" s="237"/>
      <c r="AO25" s="294"/>
      <c r="AP25" s="297" t="s">
        <v>275</v>
      </c>
      <c r="AQ25" s="300"/>
      <c r="AR25" s="300"/>
      <c r="AS25" s="300"/>
      <c r="AT25" s="300"/>
      <c r="AU25" s="300"/>
      <c r="AV25" s="300"/>
      <c r="AW25" s="300"/>
      <c r="AX25" s="300"/>
      <c r="AY25" s="300"/>
      <c r="AZ25" s="300"/>
      <c r="BA25" s="300"/>
      <c r="BB25" s="300"/>
      <c r="BC25" s="300"/>
      <c r="BD25" s="300"/>
      <c r="BE25" s="300"/>
      <c r="BF25" s="314"/>
      <c r="BG25" s="274" t="s">
        <v>201</v>
      </c>
      <c r="BH25" s="216"/>
      <c r="BI25" s="216"/>
      <c r="BJ25" s="216"/>
      <c r="BK25" s="216"/>
      <c r="BL25" s="216"/>
      <c r="BM25" s="216"/>
      <c r="BN25" s="279"/>
      <c r="BO25" s="282" t="s">
        <v>201</v>
      </c>
      <c r="BP25" s="282"/>
      <c r="BQ25" s="282"/>
      <c r="BR25" s="282"/>
      <c r="BS25" s="326" t="s">
        <v>201</v>
      </c>
      <c r="BT25" s="216"/>
      <c r="BU25" s="216"/>
      <c r="BV25" s="216"/>
      <c r="BW25" s="216"/>
      <c r="BX25" s="216"/>
      <c r="BY25" s="216"/>
      <c r="BZ25" s="216"/>
      <c r="CA25" s="216"/>
      <c r="CB25" s="328"/>
      <c r="CD25" s="260" t="s">
        <v>199</v>
      </c>
      <c r="CE25" s="36"/>
      <c r="CF25" s="36"/>
      <c r="CG25" s="36"/>
      <c r="CH25" s="36"/>
      <c r="CI25" s="36"/>
      <c r="CJ25" s="36"/>
      <c r="CK25" s="36"/>
      <c r="CL25" s="36"/>
      <c r="CM25" s="36"/>
      <c r="CN25" s="36"/>
      <c r="CO25" s="36"/>
      <c r="CP25" s="36"/>
      <c r="CQ25" s="269"/>
      <c r="CR25" s="274">
        <v>440524</v>
      </c>
      <c r="CS25" s="313"/>
      <c r="CT25" s="313"/>
      <c r="CU25" s="313"/>
      <c r="CV25" s="313"/>
      <c r="CW25" s="313"/>
      <c r="CX25" s="313"/>
      <c r="CY25" s="333"/>
      <c r="CZ25" s="289">
        <v>14.5</v>
      </c>
      <c r="DA25" s="336"/>
      <c r="DB25" s="336"/>
      <c r="DC25" s="339"/>
      <c r="DD25" s="326">
        <v>426902</v>
      </c>
      <c r="DE25" s="313"/>
      <c r="DF25" s="313"/>
      <c r="DG25" s="313"/>
      <c r="DH25" s="313"/>
      <c r="DI25" s="313"/>
      <c r="DJ25" s="313"/>
      <c r="DK25" s="333"/>
      <c r="DL25" s="326">
        <v>420353</v>
      </c>
      <c r="DM25" s="313"/>
      <c r="DN25" s="313"/>
      <c r="DO25" s="313"/>
      <c r="DP25" s="313"/>
      <c r="DQ25" s="313"/>
      <c r="DR25" s="313"/>
      <c r="DS25" s="313"/>
      <c r="DT25" s="313"/>
      <c r="DU25" s="313"/>
      <c r="DV25" s="333"/>
      <c r="DW25" s="289">
        <v>27.8</v>
      </c>
      <c r="DX25" s="336"/>
      <c r="DY25" s="336"/>
      <c r="DZ25" s="336"/>
      <c r="EA25" s="336"/>
      <c r="EB25" s="336"/>
      <c r="EC25" s="362"/>
    </row>
    <row r="26" spans="2:133" ht="11.25" customHeight="1">
      <c r="B26" s="260" t="s">
        <v>18</v>
      </c>
      <c r="C26" s="36"/>
      <c r="D26" s="36"/>
      <c r="E26" s="36"/>
      <c r="F26" s="36"/>
      <c r="G26" s="36"/>
      <c r="H26" s="36"/>
      <c r="I26" s="36"/>
      <c r="J26" s="36"/>
      <c r="K26" s="36"/>
      <c r="L26" s="36"/>
      <c r="M26" s="36"/>
      <c r="N26" s="36"/>
      <c r="O26" s="36"/>
      <c r="P26" s="36"/>
      <c r="Q26" s="269"/>
      <c r="R26" s="274">
        <v>1527</v>
      </c>
      <c r="S26" s="216"/>
      <c r="T26" s="216"/>
      <c r="U26" s="216"/>
      <c r="V26" s="216"/>
      <c r="W26" s="216"/>
      <c r="X26" s="216"/>
      <c r="Y26" s="279"/>
      <c r="Z26" s="282">
        <v>0</v>
      </c>
      <c r="AA26" s="282"/>
      <c r="AB26" s="282"/>
      <c r="AC26" s="282"/>
      <c r="AD26" s="285" t="s">
        <v>201</v>
      </c>
      <c r="AE26" s="285"/>
      <c r="AF26" s="285"/>
      <c r="AG26" s="285"/>
      <c r="AH26" s="285"/>
      <c r="AI26" s="285"/>
      <c r="AJ26" s="285"/>
      <c r="AK26" s="285"/>
      <c r="AL26" s="289" t="s">
        <v>201</v>
      </c>
      <c r="AM26" s="237"/>
      <c r="AN26" s="237"/>
      <c r="AO26" s="294"/>
      <c r="AP26" s="297" t="s">
        <v>385</v>
      </c>
      <c r="AQ26" s="299"/>
      <c r="AR26" s="299"/>
      <c r="AS26" s="299"/>
      <c r="AT26" s="299"/>
      <c r="AU26" s="299"/>
      <c r="AV26" s="299"/>
      <c r="AW26" s="299"/>
      <c r="AX26" s="299"/>
      <c r="AY26" s="299"/>
      <c r="AZ26" s="299"/>
      <c r="BA26" s="299"/>
      <c r="BB26" s="299"/>
      <c r="BC26" s="299"/>
      <c r="BD26" s="299"/>
      <c r="BE26" s="299"/>
      <c r="BF26" s="314"/>
      <c r="BG26" s="274" t="s">
        <v>201</v>
      </c>
      <c r="BH26" s="216"/>
      <c r="BI26" s="216"/>
      <c r="BJ26" s="216"/>
      <c r="BK26" s="216"/>
      <c r="BL26" s="216"/>
      <c r="BM26" s="216"/>
      <c r="BN26" s="279"/>
      <c r="BO26" s="282" t="s">
        <v>201</v>
      </c>
      <c r="BP26" s="282"/>
      <c r="BQ26" s="282"/>
      <c r="BR26" s="282"/>
      <c r="BS26" s="326" t="s">
        <v>201</v>
      </c>
      <c r="BT26" s="216"/>
      <c r="BU26" s="216"/>
      <c r="BV26" s="216"/>
      <c r="BW26" s="216"/>
      <c r="BX26" s="216"/>
      <c r="BY26" s="216"/>
      <c r="BZ26" s="216"/>
      <c r="CA26" s="216"/>
      <c r="CB26" s="328"/>
      <c r="CD26" s="260" t="s">
        <v>110</v>
      </c>
      <c r="CE26" s="36"/>
      <c r="CF26" s="36"/>
      <c r="CG26" s="36"/>
      <c r="CH26" s="36"/>
      <c r="CI26" s="36"/>
      <c r="CJ26" s="36"/>
      <c r="CK26" s="36"/>
      <c r="CL26" s="36"/>
      <c r="CM26" s="36"/>
      <c r="CN26" s="36"/>
      <c r="CO26" s="36"/>
      <c r="CP26" s="36"/>
      <c r="CQ26" s="269"/>
      <c r="CR26" s="274">
        <v>263750</v>
      </c>
      <c r="CS26" s="216"/>
      <c r="CT26" s="216"/>
      <c r="CU26" s="216"/>
      <c r="CV26" s="216"/>
      <c r="CW26" s="216"/>
      <c r="CX26" s="216"/>
      <c r="CY26" s="279"/>
      <c r="CZ26" s="289">
        <v>8.6999999999999993</v>
      </c>
      <c r="DA26" s="336"/>
      <c r="DB26" s="336"/>
      <c r="DC26" s="339"/>
      <c r="DD26" s="326">
        <v>251662</v>
      </c>
      <c r="DE26" s="216"/>
      <c r="DF26" s="216"/>
      <c r="DG26" s="216"/>
      <c r="DH26" s="216"/>
      <c r="DI26" s="216"/>
      <c r="DJ26" s="216"/>
      <c r="DK26" s="279"/>
      <c r="DL26" s="326" t="s">
        <v>201</v>
      </c>
      <c r="DM26" s="216"/>
      <c r="DN26" s="216"/>
      <c r="DO26" s="216"/>
      <c r="DP26" s="216"/>
      <c r="DQ26" s="216"/>
      <c r="DR26" s="216"/>
      <c r="DS26" s="216"/>
      <c r="DT26" s="216"/>
      <c r="DU26" s="216"/>
      <c r="DV26" s="279"/>
      <c r="DW26" s="289" t="s">
        <v>201</v>
      </c>
      <c r="DX26" s="336"/>
      <c r="DY26" s="336"/>
      <c r="DZ26" s="336"/>
      <c r="EA26" s="336"/>
      <c r="EB26" s="336"/>
      <c r="EC26" s="362"/>
    </row>
    <row r="27" spans="2:133" ht="11.25" customHeight="1">
      <c r="B27" s="260" t="s">
        <v>342</v>
      </c>
      <c r="C27" s="36"/>
      <c r="D27" s="36"/>
      <c r="E27" s="36"/>
      <c r="F27" s="36"/>
      <c r="G27" s="36"/>
      <c r="H27" s="36"/>
      <c r="I27" s="36"/>
      <c r="J27" s="36"/>
      <c r="K27" s="36"/>
      <c r="L27" s="36"/>
      <c r="M27" s="36"/>
      <c r="N27" s="36"/>
      <c r="O27" s="36"/>
      <c r="P27" s="36"/>
      <c r="Q27" s="269"/>
      <c r="R27" s="274">
        <v>97656</v>
      </c>
      <c r="S27" s="216"/>
      <c r="T27" s="216"/>
      <c r="U27" s="216"/>
      <c r="V27" s="216"/>
      <c r="W27" s="216"/>
      <c r="X27" s="216"/>
      <c r="Y27" s="279"/>
      <c r="Z27" s="282">
        <v>3</v>
      </c>
      <c r="AA27" s="282"/>
      <c r="AB27" s="282"/>
      <c r="AC27" s="282"/>
      <c r="AD27" s="285" t="s">
        <v>201</v>
      </c>
      <c r="AE27" s="285"/>
      <c r="AF27" s="285"/>
      <c r="AG27" s="285"/>
      <c r="AH27" s="285"/>
      <c r="AI27" s="285"/>
      <c r="AJ27" s="285"/>
      <c r="AK27" s="285"/>
      <c r="AL27" s="289" t="s">
        <v>201</v>
      </c>
      <c r="AM27" s="237"/>
      <c r="AN27" s="237"/>
      <c r="AO27" s="294"/>
      <c r="AP27" s="260" t="s">
        <v>386</v>
      </c>
      <c r="AQ27" s="36"/>
      <c r="AR27" s="36"/>
      <c r="AS27" s="36"/>
      <c r="AT27" s="36"/>
      <c r="AU27" s="36"/>
      <c r="AV27" s="36"/>
      <c r="AW27" s="36"/>
      <c r="AX27" s="36"/>
      <c r="AY27" s="36"/>
      <c r="AZ27" s="36"/>
      <c r="BA27" s="36"/>
      <c r="BB27" s="36"/>
      <c r="BC27" s="36"/>
      <c r="BD27" s="36"/>
      <c r="BE27" s="36"/>
      <c r="BF27" s="269"/>
      <c r="BG27" s="274">
        <v>190955</v>
      </c>
      <c r="BH27" s="216"/>
      <c r="BI27" s="216"/>
      <c r="BJ27" s="216"/>
      <c r="BK27" s="216"/>
      <c r="BL27" s="216"/>
      <c r="BM27" s="216"/>
      <c r="BN27" s="279"/>
      <c r="BO27" s="282">
        <v>100</v>
      </c>
      <c r="BP27" s="282"/>
      <c r="BQ27" s="282"/>
      <c r="BR27" s="282"/>
      <c r="BS27" s="326" t="s">
        <v>201</v>
      </c>
      <c r="BT27" s="216"/>
      <c r="BU27" s="216"/>
      <c r="BV27" s="216"/>
      <c r="BW27" s="216"/>
      <c r="BX27" s="216"/>
      <c r="BY27" s="216"/>
      <c r="BZ27" s="216"/>
      <c r="CA27" s="216"/>
      <c r="CB27" s="328"/>
      <c r="CD27" s="260" t="s">
        <v>223</v>
      </c>
      <c r="CE27" s="36"/>
      <c r="CF27" s="36"/>
      <c r="CG27" s="36"/>
      <c r="CH27" s="36"/>
      <c r="CI27" s="36"/>
      <c r="CJ27" s="36"/>
      <c r="CK27" s="36"/>
      <c r="CL27" s="36"/>
      <c r="CM27" s="36"/>
      <c r="CN27" s="36"/>
      <c r="CO27" s="36"/>
      <c r="CP27" s="36"/>
      <c r="CQ27" s="269"/>
      <c r="CR27" s="274">
        <v>128704</v>
      </c>
      <c r="CS27" s="313"/>
      <c r="CT27" s="313"/>
      <c r="CU27" s="313"/>
      <c r="CV27" s="313"/>
      <c r="CW27" s="313"/>
      <c r="CX27" s="313"/>
      <c r="CY27" s="333"/>
      <c r="CZ27" s="289">
        <v>4.2</v>
      </c>
      <c r="DA27" s="336"/>
      <c r="DB27" s="336"/>
      <c r="DC27" s="339"/>
      <c r="DD27" s="326">
        <v>49376</v>
      </c>
      <c r="DE27" s="313"/>
      <c r="DF27" s="313"/>
      <c r="DG27" s="313"/>
      <c r="DH27" s="313"/>
      <c r="DI27" s="313"/>
      <c r="DJ27" s="313"/>
      <c r="DK27" s="333"/>
      <c r="DL27" s="326">
        <v>49353</v>
      </c>
      <c r="DM27" s="313"/>
      <c r="DN27" s="313"/>
      <c r="DO27" s="313"/>
      <c r="DP27" s="313"/>
      <c r="DQ27" s="313"/>
      <c r="DR27" s="313"/>
      <c r="DS27" s="313"/>
      <c r="DT27" s="313"/>
      <c r="DU27" s="313"/>
      <c r="DV27" s="333"/>
      <c r="DW27" s="289">
        <v>3.3</v>
      </c>
      <c r="DX27" s="336"/>
      <c r="DY27" s="336"/>
      <c r="DZ27" s="336"/>
      <c r="EA27" s="336"/>
      <c r="EB27" s="336"/>
      <c r="EC27" s="362"/>
    </row>
    <row r="28" spans="2:133" ht="11.25" customHeight="1">
      <c r="B28" s="261" t="s">
        <v>55</v>
      </c>
      <c r="C28" s="266"/>
      <c r="D28" s="266"/>
      <c r="E28" s="266"/>
      <c r="F28" s="266"/>
      <c r="G28" s="266"/>
      <c r="H28" s="266"/>
      <c r="I28" s="266"/>
      <c r="J28" s="266"/>
      <c r="K28" s="266"/>
      <c r="L28" s="266"/>
      <c r="M28" s="266"/>
      <c r="N28" s="266"/>
      <c r="O28" s="266"/>
      <c r="P28" s="266"/>
      <c r="Q28" s="270"/>
      <c r="R28" s="274" t="s">
        <v>201</v>
      </c>
      <c r="S28" s="216"/>
      <c r="T28" s="216"/>
      <c r="U28" s="216"/>
      <c r="V28" s="216"/>
      <c r="W28" s="216"/>
      <c r="X28" s="216"/>
      <c r="Y28" s="279"/>
      <c r="Z28" s="282" t="s">
        <v>201</v>
      </c>
      <c r="AA28" s="282"/>
      <c r="AB28" s="282"/>
      <c r="AC28" s="282"/>
      <c r="AD28" s="285" t="s">
        <v>201</v>
      </c>
      <c r="AE28" s="285"/>
      <c r="AF28" s="285"/>
      <c r="AG28" s="285"/>
      <c r="AH28" s="285"/>
      <c r="AI28" s="285"/>
      <c r="AJ28" s="285"/>
      <c r="AK28" s="285"/>
      <c r="AL28" s="289" t="s">
        <v>201</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382</v>
      </c>
      <c r="CE28" s="36"/>
      <c r="CF28" s="36"/>
      <c r="CG28" s="36"/>
      <c r="CH28" s="36"/>
      <c r="CI28" s="36"/>
      <c r="CJ28" s="36"/>
      <c r="CK28" s="36"/>
      <c r="CL28" s="36"/>
      <c r="CM28" s="36"/>
      <c r="CN28" s="36"/>
      <c r="CO28" s="36"/>
      <c r="CP28" s="36"/>
      <c r="CQ28" s="269"/>
      <c r="CR28" s="274">
        <v>328939</v>
      </c>
      <c r="CS28" s="216"/>
      <c r="CT28" s="216"/>
      <c r="CU28" s="216"/>
      <c r="CV28" s="216"/>
      <c r="CW28" s="216"/>
      <c r="CX28" s="216"/>
      <c r="CY28" s="279"/>
      <c r="CZ28" s="289">
        <v>10.8</v>
      </c>
      <c r="DA28" s="336"/>
      <c r="DB28" s="336"/>
      <c r="DC28" s="339"/>
      <c r="DD28" s="326">
        <v>328939</v>
      </c>
      <c r="DE28" s="216"/>
      <c r="DF28" s="216"/>
      <c r="DG28" s="216"/>
      <c r="DH28" s="216"/>
      <c r="DI28" s="216"/>
      <c r="DJ28" s="216"/>
      <c r="DK28" s="279"/>
      <c r="DL28" s="326">
        <v>186275</v>
      </c>
      <c r="DM28" s="216"/>
      <c r="DN28" s="216"/>
      <c r="DO28" s="216"/>
      <c r="DP28" s="216"/>
      <c r="DQ28" s="216"/>
      <c r="DR28" s="216"/>
      <c r="DS28" s="216"/>
      <c r="DT28" s="216"/>
      <c r="DU28" s="216"/>
      <c r="DV28" s="279"/>
      <c r="DW28" s="289">
        <v>12.3</v>
      </c>
      <c r="DX28" s="336"/>
      <c r="DY28" s="336"/>
      <c r="DZ28" s="336"/>
      <c r="EA28" s="336"/>
      <c r="EB28" s="336"/>
      <c r="EC28" s="362"/>
    </row>
    <row r="29" spans="2:133" ht="11.25" customHeight="1">
      <c r="B29" s="260" t="s">
        <v>388</v>
      </c>
      <c r="C29" s="36"/>
      <c r="D29" s="36"/>
      <c r="E29" s="36"/>
      <c r="F29" s="36"/>
      <c r="G29" s="36"/>
      <c r="H29" s="36"/>
      <c r="I29" s="36"/>
      <c r="J29" s="36"/>
      <c r="K29" s="36"/>
      <c r="L29" s="36"/>
      <c r="M29" s="36"/>
      <c r="N29" s="36"/>
      <c r="O29" s="36"/>
      <c r="P29" s="36"/>
      <c r="Q29" s="269"/>
      <c r="R29" s="274">
        <v>101453</v>
      </c>
      <c r="S29" s="216"/>
      <c r="T29" s="216"/>
      <c r="U29" s="216"/>
      <c r="V29" s="216"/>
      <c r="W29" s="216"/>
      <c r="X29" s="216"/>
      <c r="Y29" s="279"/>
      <c r="Z29" s="282">
        <v>3.1</v>
      </c>
      <c r="AA29" s="282"/>
      <c r="AB29" s="282"/>
      <c r="AC29" s="282"/>
      <c r="AD29" s="285" t="s">
        <v>201</v>
      </c>
      <c r="AE29" s="285"/>
      <c r="AF29" s="285"/>
      <c r="AG29" s="285"/>
      <c r="AH29" s="285"/>
      <c r="AI29" s="285"/>
      <c r="AJ29" s="285"/>
      <c r="AK29" s="285"/>
      <c r="AL29" s="289" t="s">
        <v>201</v>
      </c>
      <c r="AM29" s="237"/>
      <c r="AN29" s="237"/>
      <c r="AO29" s="294"/>
      <c r="AP29" s="148" t="s">
        <v>317</v>
      </c>
      <c r="AQ29" s="139"/>
      <c r="AR29" s="139"/>
      <c r="AS29" s="139"/>
      <c r="AT29" s="139"/>
      <c r="AU29" s="139"/>
      <c r="AV29" s="139"/>
      <c r="AW29" s="139"/>
      <c r="AX29" s="139"/>
      <c r="AY29" s="139"/>
      <c r="AZ29" s="139"/>
      <c r="BA29" s="139"/>
      <c r="BB29" s="139"/>
      <c r="BC29" s="139"/>
      <c r="BD29" s="139"/>
      <c r="BE29" s="139"/>
      <c r="BF29" s="144"/>
      <c r="BG29" s="148" t="s">
        <v>389</v>
      </c>
      <c r="BH29" s="321"/>
      <c r="BI29" s="321"/>
      <c r="BJ29" s="321"/>
      <c r="BK29" s="321"/>
      <c r="BL29" s="321"/>
      <c r="BM29" s="321"/>
      <c r="BN29" s="321"/>
      <c r="BO29" s="321"/>
      <c r="BP29" s="321"/>
      <c r="BQ29" s="324"/>
      <c r="BR29" s="148" t="s">
        <v>255</v>
      </c>
      <c r="BS29" s="321"/>
      <c r="BT29" s="321"/>
      <c r="BU29" s="321"/>
      <c r="BV29" s="321"/>
      <c r="BW29" s="321"/>
      <c r="BX29" s="321"/>
      <c r="BY29" s="321"/>
      <c r="BZ29" s="321"/>
      <c r="CA29" s="321"/>
      <c r="CB29" s="324"/>
      <c r="CD29" s="133" t="s">
        <v>179</v>
      </c>
      <c r="CE29" s="42"/>
      <c r="CF29" s="260" t="s">
        <v>24</v>
      </c>
      <c r="CG29" s="36"/>
      <c r="CH29" s="36"/>
      <c r="CI29" s="36"/>
      <c r="CJ29" s="36"/>
      <c r="CK29" s="36"/>
      <c r="CL29" s="36"/>
      <c r="CM29" s="36"/>
      <c r="CN29" s="36"/>
      <c r="CO29" s="36"/>
      <c r="CP29" s="36"/>
      <c r="CQ29" s="269"/>
      <c r="CR29" s="274">
        <v>328939</v>
      </c>
      <c r="CS29" s="313"/>
      <c r="CT29" s="313"/>
      <c r="CU29" s="313"/>
      <c r="CV29" s="313"/>
      <c r="CW29" s="313"/>
      <c r="CX29" s="313"/>
      <c r="CY29" s="333"/>
      <c r="CZ29" s="289">
        <v>10.8</v>
      </c>
      <c r="DA29" s="336"/>
      <c r="DB29" s="336"/>
      <c r="DC29" s="339"/>
      <c r="DD29" s="326">
        <v>328939</v>
      </c>
      <c r="DE29" s="313"/>
      <c r="DF29" s="313"/>
      <c r="DG29" s="313"/>
      <c r="DH29" s="313"/>
      <c r="DI29" s="313"/>
      <c r="DJ29" s="313"/>
      <c r="DK29" s="333"/>
      <c r="DL29" s="326">
        <v>186275</v>
      </c>
      <c r="DM29" s="313"/>
      <c r="DN29" s="313"/>
      <c r="DO29" s="313"/>
      <c r="DP29" s="313"/>
      <c r="DQ29" s="313"/>
      <c r="DR29" s="313"/>
      <c r="DS29" s="313"/>
      <c r="DT29" s="313"/>
      <c r="DU29" s="313"/>
      <c r="DV29" s="333"/>
      <c r="DW29" s="289">
        <v>12.3</v>
      </c>
      <c r="DX29" s="336"/>
      <c r="DY29" s="336"/>
      <c r="DZ29" s="336"/>
      <c r="EA29" s="336"/>
      <c r="EB29" s="336"/>
      <c r="EC29" s="362"/>
    </row>
    <row r="30" spans="2:133" ht="11.25" customHeight="1">
      <c r="B30" s="260" t="s">
        <v>235</v>
      </c>
      <c r="C30" s="36"/>
      <c r="D30" s="36"/>
      <c r="E30" s="36"/>
      <c r="F30" s="36"/>
      <c r="G30" s="36"/>
      <c r="H30" s="36"/>
      <c r="I30" s="36"/>
      <c r="J30" s="36"/>
      <c r="K30" s="36"/>
      <c r="L30" s="36"/>
      <c r="M30" s="36"/>
      <c r="N30" s="36"/>
      <c r="O30" s="36"/>
      <c r="P30" s="36"/>
      <c r="Q30" s="269"/>
      <c r="R30" s="274">
        <v>16370</v>
      </c>
      <c r="S30" s="216"/>
      <c r="T30" s="216"/>
      <c r="U30" s="216"/>
      <c r="V30" s="216"/>
      <c r="W30" s="216"/>
      <c r="X30" s="216"/>
      <c r="Y30" s="279"/>
      <c r="Z30" s="282">
        <v>0.5</v>
      </c>
      <c r="AA30" s="282"/>
      <c r="AB30" s="282"/>
      <c r="AC30" s="282"/>
      <c r="AD30" s="285">
        <v>136</v>
      </c>
      <c r="AE30" s="285"/>
      <c r="AF30" s="285"/>
      <c r="AG30" s="285"/>
      <c r="AH30" s="285"/>
      <c r="AI30" s="285"/>
      <c r="AJ30" s="285"/>
      <c r="AK30" s="285"/>
      <c r="AL30" s="289">
        <v>0</v>
      </c>
      <c r="AM30" s="237"/>
      <c r="AN30" s="237"/>
      <c r="AO30" s="294"/>
      <c r="AP30" s="161" t="s">
        <v>9</v>
      </c>
      <c r="AQ30" s="177"/>
      <c r="AR30" s="177"/>
      <c r="AS30" s="177"/>
      <c r="AT30" s="306" t="s">
        <v>391</v>
      </c>
      <c r="AU30" s="265"/>
      <c r="AV30" s="265"/>
      <c r="AW30" s="265"/>
      <c r="AX30" s="259" t="s">
        <v>276</v>
      </c>
      <c r="AY30" s="265"/>
      <c r="AZ30" s="265"/>
      <c r="BA30" s="265"/>
      <c r="BB30" s="265"/>
      <c r="BC30" s="265"/>
      <c r="BD30" s="265"/>
      <c r="BE30" s="265"/>
      <c r="BF30" s="268"/>
      <c r="BG30" s="318">
        <v>99.5</v>
      </c>
      <c r="BH30" s="322"/>
      <c r="BI30" s="322"/>
      <c r="BJ30" s="322"/>
      <c r="BK30" s="322"/>
      <c r="BL30" s="322"/>
      <c r="BM30" s="291">
        <v>98.8</v>
      </c>
      <c r="BN30" s="322"/>
      <c r="BO30" s="322"/>
      <c r="BP30" s="322"/>
      <c r="BQ30" s="325"/>
      <c r="BR30" s="318">
        <v>99.6</v>
      </c>
      <c r="BS30" s="322"/>
      <c r="BT30" s="322"/>
      <c r="BU30" s="322"/>
      <c r="BV30" s="322"/>
      <c r="BW30" s="322"/>
      <c r="BX30" s="291">
        <v>98.7</v>
      </c>
      <c r="BY30" s="322"/>
      <c r="BZ30" s="322"/>
      <c r="CA30" s="322"/>
      <c r="CB30" s="325"/>
      <c r="CD30" s="134"/>
      <c r="CE30" s="43"/>
      <c r="CF30" s="260" t="s">
        <v>392</v>
      </c>
      <c r="CG30" s="36"/>
      <c r="CH30" s="36"/>
      <c r="CI30" s="36"/>
      <c r="CJ30" s="36"/>
      <c r="CK30" s="36"/>
      <c r="CL30" s="36"/>
      <c r="CM30" s="36"/>
      <c r="CN30" s="36"/>
      <c r="CO30" s="36"/>
      <c r="CP30" s="36"/>
      <c r="CQ30" s="269"/>
      <c r="CR30" s="274">
        <v>322550</v>
      </c>
      <c r="CS30" s="216"/>
      <c r="CT30" s="216"/>
      <c r="CU30" s="216"/>
      <c r="CV30" s="216"/>
      <c r="CW30" s="216"/>
      <c r="CX30" s="216"/>
      <c r="CY30" s="279"/>
      <c r="CZ30" s="289">
        <v>10.6</v>
      </c>
      <c r="DA30" s="336"/>
      <c r="DB30" s="336"/>
      <c r="DC30" s="339"/>
      <c r="DD30" s="326">
        <v>322550</v>
      </c>
      <c r="DE30" s="216"/>
      <c r="DF30" s="216"/>
      <c r="DG30" s="216"/>
      <c r="DH30" s="216"/>
      <c r="DI30" s="216"/>
      <c r="DJ30" s="216"/>
      <c r="DK30" s="279"/>
      <c r="DL30" s="326">
        <v>179926</v>
      </c>
      <c r="DM30" s="216"/>
      <c r="DN30" s="216"/>
      <c r="DO30" s="216"/>
      <c r="DP30" s="216"/>
      <c r="DQ30" s="216"/>
      <c r="DR30" s="216"/>
      <c r="DS30" s="216"/>
      <c r="DT30" s="216"/>
      <c r="DU30" s="216"/>
      <c r="DV30" s="279"/>
      <c r="DW30" s="289">
        <v>11.9</v>
      </c>
      <c r="DX30" s="336"/>
      <c r="DY30" s="336"/>
      <c r="DZ30" s="336"/>
      <c r="EA30" s="336"/>
      <c r="EB30" s="336"/>
      <c r="EC30" s="362"/>
    </row>
    <row r="31" spans="2:133" ht="11.25" customHeight="1">
      <c r="B31" s="260" t="s">
        <v>145</v>
      </c>
      <c r="C31" s="36"/>
      <c r="D31" s="36"/>
      <c r="E31" s="36"/>
      <c r="F31" s="36"/>
      <c r="G31" s="36"/>
      <c r="H31" s="36"/>
      <c r="I31" s="36"/>
      <c r="J31" s="36"/>
      <c r="K31" s="36"/>
      <c r="L31" s="36"/>
      <c r="M31" s="36"/>
      <c r="N31" s="36"/>
      <c r="O31" s="36"/>
      <c r="P31" s="36"/>
      <c r="Q31" s="269"/>
      <c r="R31" s="274">
        <v>514417</v>
      </c>
      <c r="S31" s="216"/>
      <c r="T31" s="216"/>
      <c r="U31" s="216"/>
      <c r="V31" s="216"/>
      <c r="W31" s="216"/>
      <c r="X31" s="216"/>
      <c r="Y31" s="279"/>
      <c r="Z31" s="282">
        <v>15.9</v>
      </c>
      <c r="AA31" s="282"/>
      <c r="AB31" s="282"/>
      <c r="AC31" s="282"/>
      <c r="AD31" s="285" t="s">
        <v>201</v>
      </c>
      <c r="AE31" s="285"/>
      <c r="AF31" s="285"/>
      <c r="AG31" s="285"/>
      <c r="AH31" s="285"/>
      <c r="AI31" s="285"/>
      <c r="AJ31" s="285"/>
      <c r="AK31" s="285"/>
      <c r="AL31" s="289" t="s">
        <v>201</v>
      </c>
      <c r="AM31" s="237"/>
      <c r="AN31" s="237"/>
      <c r="AO31" s="294"/>
      <c r="AP31" s="298"/>
      <c r="AQ31" s="29"/>
      <c r="AR31" s="29"/>
      <c r="AS31" s="29"/>
      <c r="AT31" s="307"/>
      <c r="AU31" s="36" t="s">
        <v>249</v>
      </c>
      <c r="AV31" s="36"/>
      <c r="AW31" s="36"/>
      <c r="AX31" s="260" t="s">
        <v>372</v>
      </c>
      <c r="AY31" s="36"/>
      <c r="AZ31" s="36"/>
      <c r="BA31" s="36"/>
      <c r="BB31" s="36"/>
      <c r="BC31" s="36"/>
      <c r="BD31" s="36"/>
      <c r="BE31" s="36"/>
      <c r="BF31" s="269"/>
      <c r="BG31" s="319">
        <v>99.8</v>
      </c>
      <c r="BH31" s="313"/>
      <c r="BI31" s="313"/>
      <c r="BJ31" s="313"/>
      <c r="BK31" s="313"/>
      <c r="BL31" s="313"/>
      <c r="BM31" s="237">
        <v>99.1</v>
      </c>
      <c r="BN31" s="323"/>
      <c r="BO31" s="323"/>
      <c r="BP31" s="323"/>
      <c r="BQ31" s="316"/>
      <c r="BR31" s="319">
        <v>99.9</v>
      </c>
      <c r="BS31" s="313"/>
      <c r="BT31" s="313"/>
      <c r="BU31" s="313"/>
      <c r="BV31" s="313"/>
      <c r="BW31" s="313"/>
      <c r="BX31" s="237">
        <v>99</v>
      </c>
      <c r="BY31" s="323"/>
      <c r="BZ31" s="323"/>
      <c r="CA31" s="323"/>
      <c r="CB31" s="316"/>
      <c r="CD31" s="134"/>
      <c r="CE31" s="43"/>
      <c r="CF31" s="260" t="s">
        <v>316</v>
      </c>
      <c r="CG31" s="36"/>
      <c r="CH31" s="36"/>
      <c r="CI31" s="36"/>
      <c r="CJ31" s="36"/>
      <c r="CK31" s="36"/>
      <c r="CL31" s="36"/>
      <c r="CM31" s="36"/>
      <c r="CN31" s="36"/>
      <c r="CO31" s="36"/>
      <c r="CP31" s="36"/>
      <c r="CQ31" s="269"/>
      <c r="CR31" s="274">
        <v>6389</v>
      </c>
      <c r="CS31" s="313"/>
      <c r="CT31" s="313"/>
      <c r="CU31" s="313"/>
      <c r="CV31" s="313"/>
      <c r="CW31" s="313"/>
      <c r="CX31" s="313"/>
      <c r="CY31" s="333"/>
      <c r="CZ31" s="289">
        <v>0.2</v>
      </c>
      <c r="DA31" s="336"/>
      <c r="DB31" s="336"/>
      <c r="DC31" s="339"/>
      <c r="DD31" s="326">
        <v>6389</v>
      </c>
      <c r="DE31" s="313"/>
      <c r="DF31" s="313"/>
      <c r="DG31" s="313"/>
      <c r="DH31" s="313"/>
      <c r="DI31" s="313"/>
      <c r="DJ31" s="313"/>
      <c r="DK31" s="333"/>
      <c r="DL31" s="326">
        <v>6349</v>
      </c>
      <c r="DM31" s="313"/>
      <c r="DN31" s="313"/>
      <c r="DO31" s="313"/>
      <c r="DP31" s="313"/>
      <c r="DQ31" s="313"/>
      <c r="DR31" s="313"/>
      <c r="DS31" s="313"/>
      <c r="DT31" s="313"/>
      <c r="DU31" s="313"/>
      <c r="DV31" s="333"/>
      <c r="DW31" s="289">
        <v>0.4</v>
      </c>
      <c r="DX31" s="336"/>
      <c r="DY31" s="336"/>
      <c r="DZ31" s="336"/>
      <c r="EA31" s="336"/>
      <c r="EB31" s="336"/>
      <c r="EC31" s="362"/>
    </row>
    <row r="32" spans="2:133" ht="11.25" customHeight="1">
      <c r="B32" s="260" t="s">
        <v>393</v>
      </c>
      <c r="C32" s="36"/>
      <c r="D32" s="36"/>
      <c r="E32" s="36"/>
      <c r="F32" s="36"/>
      <c r="G32" s="36"/>
      <c r="H32" s="36"/>
      <c r="I32" s="36"/>
      <c r="J32" s="36"/>
      <c r="K32" s="36"/>
      <c r="L32" s="36"/>
      <c r="M32" s="36"/>
      <c r="N32" s="36"/>
      <c r="O32" s="36"/>
      <c r="P32" s="36"/>
      <c r="Q32" s="269"/>
      <c r="R32" s="274">
        <v>541717</v>
      </c>
      <c r="S32" s="216"/>
      <c r="T32" s="216"/>
      <c r="U32" s="216"/>
      <c r="V32" s="216"/>
      <c r="W32" s="216"/>
      <c r="X32" s="216"/>
      <c r="Y32" s="279"/>
      <c r="Z32" s="282">
        <v>16.7</v>
      </c>
      <c r="AA32" s="282"/>
      <c r="AB32" s="282"/>
      <c r="AC32" s="282"/>
      <c r="AD32" s="285" t="s">
        <v>201</v>
      </c>
      <c r="AE32" s="285"/>
      <c r="AF32" s="285"/>
      <c r="AG32" s="285"/>
      <c r="AH32" s="285"/>
      <c r="AI32" s="285"/>
      <c r="AJ32" s="285"/>
      <c r="AK32" s="285"/>
      <c r="AL32" s="289" t="s">
        <v>201</v>
      </c>
      <c r="AM32" s="237"/>
      <c r="AN32" s="237"/>
      <c r="AO32" s="294"/>
      <c r="AP32" s="175"/>
      <c r="AQ32" s="178"/>
      <c r="AR32" s="178"/>
      <c r="AS32" s="178"/>
      <c r="AT32" s="308"/>
      <c r="AU32" s="267"/>
      <c r="AV32" s="267"/>
      <c r="AW32" s="267"/>
      <c r="AX32" s="262" t="s">
        <v>162</v>
      </c>
      <c r="AY32" s="267"/>
      <c r="AZ32" s="267"/>
      <c r="BA32" s="267"/>
      <c r="BB32" s="267"/>
      <c r="BC32" s="267"/>
      <c r="BD32" s="267"/>
      <c r="BE32" s="267"/>
      <c r="BF32" s="271"/>
      <c r="BG32" s="320">
        <v>99.3</v>
      </c>
      <c r="BH32" s="312"/>
      <c r="BI32" s="312"/>
      <c r="BJ32" s="312"/>
      <c r="BK32" s="312"/>
      <c r="BL32" s="312"/>
      <c r="BM32" s="292">
        <v>98.2</v>
      </c>
      <c r="BN32" s="312"/>
      <c r="BO32" s="312"/>
      <c r="BP32" s="312"/>
      <c r="BQ32" s="317"/>
      <c r="BR32" s="320">
        <v>99.3</v>
      </c>
      <c r="BS32" s="312"/>
      <c r="BT32" s="312"/>
      <c r="BU32" s="312"/>
      <c r="BV32" s="312"/>
      <c r="BW32" s="312"/>
      <c r="BX32" s="292">
        <v>98.3</v>
      </c>
      <c r="BY32" s="312"/>
      <c r="BZ32" s="312"/>
      <c r="CA32" s="312"/>
      <c r="CB32" s="317"/>
      <c r="CD32" s="135"/>
      <c r="CE32" s="142"/>
      <c r="CF32" s="260" t="s">
        <v>395</v>
      </c>
      <c r="CG32" s="36"/>
      <c r="CH32" s="36"/>
      <c r="CI32" s="36"/>
      <c r="CJ32" s="36"/>
      <c r="CK32" s="36"/>
      <c r="CL32" s="36"/>
      <c r="CM32" s="36"/>
      <c r="CN32" s="36"/>
      <c r="CO32" s="36"/>
      <c r="CP32" s="36"/>
      <c r="CQ32" s="269"/>
      <c r="CR32" s="274" t="s">
        <v>201</v>
      </c>
      <c r="CS32" s="216"/>
      <c r="CT32" s="216"/>
      <c r="CU32" s="216"/>
      <c r="CV32" s="216"/>
      <c r="CW32" s="216"/>
      <c r="CX32" s="216"/>
      <c r="CY32" s="279"/>
      <c r="CZ32" s="289" t="s">
        <v>201</v>
      </c>
      <c r="DA32" s="336"/>
      <c r="DB32" s="336"/>
      <c r="DC32" s="339"/>
      <c r="DD32" s="326" t="s">
        <v>201</v>
      </c>
      <c r="DE32" s="216"/>
      <c r="DF32" s="216"/>
      <c r="DG32" s="216"/>
      <c r="DH32" s="216"/>
      <c r="DI32" s="216"/>
      <c r="DJ32" s="216"/>
      <c r="DK32" s="279"/>
      <c r="DL32" s="326" t="s">
        <v>201</v>
      </c>
      <c r="DM32" s="216"/>
      <c r="DN32" s="216"/>
      <c r="DO32" s="216"/>
      <c r="DP32" s="216"/>
      <c r="DQ32" s="216"/>
      <c r="DR32" s="216"/>
      <c r="DS32" s="216"/>
      <c r="DT32" s="216"/>
      <c r="DU32" s="216"/>
      <c r="DV32" s="279"/>
      <c r="DW32" s="289" t="s">
        <v>201</v>
      </c>
      <c r="DX32" s="336"/>
      <c r="DY32" s="336"/>
      <c r="DZ32" s="336"/>
      <c r="EA32" s="336"/>
      <c r="EB32" s="336"/>
      <c r="EC32" s="362"/>
    </row>
    <row r="33" spans="2:133" ht="11.25" customHeight="1">
      <c r="B33" s="260" t="s">
        <v>373</v>
      </c>
      <c r="C33" s="36"/>
      <c r="D33" s="36"/>
      <c r="E33" s="36"/>
      <c r="F33" s="36"/>
      <c r="G33" s="36"/>
      <c r="H33" s="36"/>
      <c r="I33" s="36"/>
      <c r="J33" s="36"/>
      <c r="K33" s="36"/>
      <c r="L33" s="36"/>
      <c r="M33" s="36"/>
      <c r="N33" s="36"/>
      <c r="O33" s="36"/>
      <c r="P33" s="36"/>
      <c r="Q33" s="269"/>
      <c r="R33" s="274">
        <v>95753</v>
      </c>
      <c r="S33" s="216"/>
      <c r="T33" s="216"/>
      <c r="U33" s="216"/>
      <c r="V33" s="216"/>
      <c r="W33" s="216"/>
      <c r="X33" s="216"/>
      <c r="Y33" s="279"/>
      <c r="Z33" s="282">
        <v>3</v>
      </c>
      <c r="AA33" s="282"/>
      <c r="AB33" s="282"/>
      <c r="AC33" s="282"/>
      <c r="AD33" s="285" t="s">
        <v>201</v>
      </c>
      <c r="AE33" s="285"/>
      <c r="AF33" s="285"/>
      <c r="AG33" s="285"/>
      <c r="AH33" s="285"/>
      <c r="AI33" s="285"/>
      <c r="AJ33" s="285"/>
      <c r="AK33" s="285"/>
      <c r="AL33" s="289" t="s">
        <v>201</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396</v>
      </c>
      <c r="CE33" s="36"/>
      <c r="CF33" s="36"/>
      <c r="CG33" s="36"/>
      <c r="CH33" s="36"/>
      <c r="CI33" s="36"/>
      <c r="CJ33" s="36"/>
      <c r="CK33" s="36"/>
      <c r="CL33" s="36"/>
      <c r="CM33" s="36"/>
      <c r="CN33" s="36"/>
      <c r="CO33" s="36"/>
      <c r="CP33" s="36"/>
      <c r="CQ33" s="269"/>
      <c r="CR33" s="274">
        <v>1831065</v>
      </c>
      <c r="CS33" s="313"/>
      <c r="CT33" s="313"/>
      <c r="CU33" s="313"/>
      <c r="CV33" s="313"/>
      <c r="CW33" s="313"/>
      <c r="CX33" s="313"/>
      <c r="CY33" s="333"/>
      <c r="CZ33" s="289">
        <v>60.1</v>
      </c>
      <c r="DA33" s="336"/>
      <c r="DB33" s="336"/>
      <c r="DC33" s="339"/>
      <c r="DD33" s="326">
        <v>822690</v>
      </c>
      <c r="DE33" s="313"/>
      <c r="DF33" s="313"/>
      <c r="DG33" s="313"/>
      <c r="DH33" s="313"/>
      <c r="DI33" s="313"/>
      <c r="DJ33" s="313"/>
      <c r="DK33" s="333"/>
      <c r="DL33" s="326">
        <v>522009</v>
      </c>
      <c r="DM33" s="313"/>
      <c r="DN33" s="313"/>
      <c r="DO33" s="313"/>
      <c r="DP33" s="313"/>
      <c r="DQ33" s="313"/>
      <c r="DR33" s="313"/>
      <c r="DS33" s="313"/>
      <c r="DT33" s="313"/>
      <c r="DU33" s="313"/>
      <c r="DV33" s="333"/>
      <c r="DW33" s="289">
        <v>34.5</v>
      </c>
      <c r="DX33" s="336"/>
      <c r="DY33" s="336"/>
      <c r="DZ33" s="336"/>
      <c r="EA33" s="336"/>
      <c r="EB33" s="336"/>
      <c r="EC33" s="362"/>
    </row>
    <row r="34" spans="2:133" ht="11.25" customHeight="1">
      <c r="B34" s="260" t="s">
        <v>397</v>
      </c>
      <c r="C34" s="36"/>
      <c r="D34" s="36"/>
      <c r="E34" s="36"/>
      <c r="F34" s="36"/>
      <c r="G34" s="36"/>
      <c r="H34" s="36"/>
      <c r="I34" s="36"/>
      <c r="J34" s="36"/>
      <c r="K34" s="36"/>
      <c r="L34" s="36"/>
      <c r="M34" s="36"/>
      <c r="N34" s="36"/>
      <c r="O34" s="36"/>
      <c r="P34" s="36"/>
      <c r="Q34" s="269"/>
      <c r="R34" s="274">
        <v>29359</v>
      </c>
      <c r="S34" s="216"/>
      <c r="T34" s="216"/>
      <c r="U34" s="216"/>
      <c r="V34" s="216"/>
      <c r="W34" s="216"/>
      <c r="X34" s="216"/>
      <c r="Y34" s="279"/>
      <c r="Z34" s="282">
        <v>0.9</v>
      </c>
      <c r="AA34" s="282"/>
      <c r="AB34" s="282"/>
      <c r="AC34" s="282"/>
      <c r="AD34" s="285">
        <v>118</v>
      </c>
      <c r="AE34" s="285"/>
      <c r="AF34" s="285"/>
      <c r="AG34" s="285"/>
      <c r="AH34" s="285"/>
      <c r="AI34" s="285"/>
      <c r="AJ34" s="285"/>
      <c r="AK34" s="285"/>
      <c r="AL34" s="289">
        <v>0</v>
      </c>
      <c r="AM34" s="237"/>
      <c r="AN34" s="237"/>
      <c r="AO34" s="294"/>
      <c r="AP34" s="96"/>
      <c r="AQ34" s="148" t="s">
        <v>399</v>
      </c>
      <c r="AR34" s="139"/>
      <c r="AS34" s="139"/>
      <c r="AT34" s="139"/>
      <c r="AU34" s="139"/>
      <c r="AV34" s="139"/>
      <c r="AW34" s="139"/>
      <c r="AX34" s="139"/>
      <c r="AY34" s="139"/>
      <c r="AZ34" s="139"/>
      <c r="BA34" s="139"/>
      <c r="BB34" s="139"/>
      <c r="BC34" s="139"/>
      <c r="BD34" s="139"/>
      <c r="BE34" s="139"/>
      <c r="BF34" s="144"/>
      <c r="BG34" s="148" t="s">
        <v>208</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400</v>
      </c>
      <c r="CE34" s="36"/>
      <c r="CF34" s="36"/>
      <c r="CG34" s="36"/>
      <c r="CH34" s="36"/>
      <c r="CI34" s="36"/>
      <c r="CJ34" s="36"/>
      <c r="CK34" s="36"/>
      <c r="CL34" s="36"/>
      <c r="CM34" s="36"/>
      <c r="CN34" s="36"/>
      <c r="CO34" s="36"/>
      <c r="CP34" s="36"/>
      <c r="CQ34" s="269"/>
      <c r="CR34" s="274">
        <v>491583</v>
      </c>
      <c r="CS34" s="216"/>
      <c r="CT34" s="216"/>
      <c r="CU34" s="216"/>
      <c r="CV34" s="216"/>
      <c r="CW34" s="216"/>
      <c r="CX34" s="216"/>
      <c r="CY34" s="279"/>
      <c r="CZ34" s="289">
        <v>16.100000000000001</v>
      </c>
      <c r="DA34" s="336"/>
      <c r="DB34" s="336"/>
      <c r="DC34" s="339"/>
      <c r="DD34" s="326">
        <v>295673</v>
      </c>
      <c r="DE34" s="216"/>
      <c r="DF34" s="216"/>
      <c r="DG34" s="216"/>
      <c r="DH34" s="216"/>
      <c r="DI34" s="216"/>
      <c r="DJ34" s="216"/>
      <c r="DK34" s="279"/>
      <c r="DL34" s="326">
        <v>234848</v>
      </c>
      <c r="DM34" s="216"/>
      <c r="DN34" s="216"/>
      <c r="DO34" s="216"/>
      <c r="DP34" s="216"/>
      <c r="DQ34" s="216"/>
      <c r="DR34" s="216"/>
      <c r="DS34" s="216"/>
      <c r="DT34" s="216"/>
      <c r="DU34" s="216"/>
      <c r="DV34" s="279"/>
      <c r="DW34" s="289">
        <v>15.5</v>
      </c>
      <c r="DX34" s="336"/>
      <c r="DY34" s="336"/>
      <c r="DZ34" s="336"/>
      <c r="EA34" s="336"/>
      <c r="EB34" s="336"/>
      <c r="EC34" s="362"/>
    </row>
    <row r="35" spans="2:133" ht="11.25" customHeight="1">
      <c r="B35" s="260" t="s">
        <v>402</v>
      </c>
      <c r="C35" s="36"/>
      <c r="D35" s="36"/>
      <c r="E35" s="36"/>
      <c r="F35" s="36"/>
      <c r="G35" s="36"/>
      <c r="H35" s="36"/>
      <c r="I35" s="36"/>
      <c r="J35" s="36"/>
      <c r="K35" s="36"/>
      <c r="L35" s="36"/>
      <c r="M35" s="36"/>
      <c r="N35" s="36"/>
      <c r="O35" s="36"/>
      <c r="P35" s="36"/>
      <c r="Q35" s="269"/>
      <c r="R35" s="274">
        <v>230649</v>
      </c>
      <c r="S35" s="216"/>
      <c r="T35" s="216"/>
      <c r="U35" s="216"/>
      <c r="V35" s="216"/>
      <c r="W35" s="216"/>
      <c r="X35" s="216"/>
      <c r="Y35" s="279"/>
      <c r="Z35" s="282">
        <v>7.1</v>
      </c>
      <c r="AA35" s="282"/>
      <c r="AB35" s="282"/>
      <c r="AC35" s="282"/>
      <c r="AD35" s="285" t="s">
        <v>201</v>
      </c>
      <c r="AE35" s="285"/>
      <c r="AF35" s="285"/>
      <c r="AG35" s="285"/>
      <c r="AH35" s="285"/>
      <c r="AI35" s="285"/>
      <c r="AJ35" s="285"/>
      <c r="AK35" s="285"/>
      <c r="AL35" s="289" t="s">
        <v>201</v>
      </c>
      <c r="AM35" s="237"/>
      <c r="AN35" s="237"/>
      <c r="AO35" s="294"/>
      <c r="AP35" s="96"/>
      <c r="AQ35" s="301" t="s">
        <v>386</v>
      </c>
      <c r="AR35" s="304"/>
      <c r="AS35" s="304"/>
      <c r="AT35" s="304"/>
      <c r="AU35" s="304"/>
      <c r="AV35" s="304"/>
      <c r="AW35" s="304"/>
      <c r="AX35" s="304"/>
      <c r="AY35" s="309"/>
      <c r="AZ35" s="273">
        <v>322762</v>
      </c>
      <c r="BA35" s="276"/>
      <c r="BB35" s="276"/>
      <c r="BC35" s="276"/>
      <c r="BD35" s="276"/>
      <c r="BE35" s="276"/>
      <c r="BF35" s="315"/>
      <c r="BG35" s="259" t="s">
        <v>228</v>
      </c>
      <c r="BH35" s="265"/>
      <c r="BI35" s="265"/>
      <c r="BJ35" s="265"/>
      <c r="BK35" s="265"/>
      <c r="BL35" s="265"/>
      <c r="BM35" s="265"/>
      <c r="BN35" s="265"/>
      <c r="BO35" s="265"/>
      <c r="BP35" s="265"/>
      <c r="BQ35" s="265"/>
      <c r="BR35" s="265"/>
      <c r="BS35" s="265"/>
      <c r="BT35" s="265"/>
      <c r="BU35" s="268"/>
      <c r="BV35" s="273">
        <v>26341</v>
      </c>
      <c r="BW35" s="276"/>
      <c r="BX35" s="276"/>
      <c r="BY35" s="276"/>
      <c r="BZ35" s="276"/>
      <c r="CA35" s="276"/>
      <c r="CB35" s="315"/>
      <c r="CD35" s="260" t="s">
        <v>403</v>
      </c>
      <c r="CE35" s="36"/>
      <c r="CF35" s="36"/>
      <c r="CG35" s="36"/>
      <c r="CH35" s="36"/>
      <c r="CI35" s="36"/>
      <c r="CJ35" s="36"/>
      <c r="CK35" s="36"/>
      <c r="CL35" s="36"/>
      <c r="CM35" s="36"/>
      <c r="CN35" s="36"/>
      <c r="CO35" s="36"/>
      <c r="CP35" s="36"/>
      <c r="CQ35" s="269"/>
      <c r="CR35" s="274">
        <v>26519</v>
      </c>
      <c r="CS35" s="313"/>
      <c r="CT35" s="313"/>
      <c r="CU35" s="313"/>
      <c r="CV35" s="313"/>
      <c r="CW35" s="313"/>
      <c r="CX35" s="313"/>
      <c r="CY35" s="333"/>
      <c r="CZ35" s="289">
        <v>0.9</v>
      </c>
      <c r="DA35" s="336"/>
      <c r="DB35" s="336"/>
      <c r="DC35" s="339"/>
      <c r="DD35" s="326">
        <v>26041</v>
      </c>
      <c r="DE35" s="313"/>
      <c r="DF35" s="313"/>
      <c r="DG35" s="313"/>
      <c r="DH35" s="313"/>
      <c r="DI35" s="313"/>
      <c r="DJ35" s="313"/>
      <c r="DK35" s="333"/>
      <c r="DL35" s="326">
        <v>24784</v>
      </c>
      <c r="DM35" s="313"/>
      <c r="DN35" s="313"/>
      <c r="DO35" s="313"/>
      <c r="DP35" s="313"/>
      <c r="DQ35" s="313"/>
      <c r="DR35" s="313"/>
      <c r="DS35" s="313"/>
      <c r="DT35" s="313"/>
      <c r="DU35" s="313"/>
      <c r="DV35" s="333"/>
      <c r="DW35" s="289">
        <v>1.6</v>
      </c>
      <c r="DX35" s="336"/>
      <c r="DY35" s="336"/>
      <c r="DZ35" s="336"/>
      <c r="EA35" s="336"/>
      <c r="EB35" s="336"/>
      <c r="EC35" s="362"/>
    </row>
    <row r="36" spans="2:133" ht="11.25" customHeight="1">
      <c r="B36" s="260" t="s">
        <v>406</v>
      </c>
      <c r="C36" s="36"/>
      <c r="D36" s="36"/>
      <c r="E36" s="36"/>
      <c r="F36" s="36"/>
      <c r="G36" s="36"/>
      <c r="H36" s="36"/>
      <c r="I36" s="36"/>
      <c r="J36" s="36"/>
      <c r="K36" s="36"/>
      <c r="L36" s="36"/>
      <c r="M36" s="36"/>
      <c r="N36" s="36"/>
      <c r="O36" s="36"/>
      <c r="P36" s="36"/>
      <c r="Q36" s="269"/>
      <c r="R36" s="274" t="s">
        <v>201</v>
      </c>
      <c r="S36" s="216"/>
      <c r="T36" s="216"/>
      <c r="U36" s="216"/>
      <c r="V36" s="216"/>
      <c r="W36" s="216"/>
      <c r="X36" s="216"/>
      <c r="Y36" s="279"/>
      <c r="Z36" s="282" t="s">
        <v>201</v>
      </c>
      <c r="AA36" s="282"/>
      <c r="AB36" s="282"/>
      <c r="AC36" s="282"/>
      <c r="AD36" s="285" t="s">
        <v>201</v>
      </c>
      <c r="AE36" s="285"/>
      <c r="AF36" s="285"/>
      <c r="AG36" s="285"/>
      <c r="AH36" s="285"/>
      <c r="AI36" s="285"/>
      <c r="AJ36" s="285"/>
      <c r="AK36" s="285"/>
      <c r="AL36" s="289" t="s">
        <v>201</v>
      </c>
      <c r="AM36" s="237"/>
      <c r="AN36" s="237"/>
      <c r="AO36" s="294"/>
      <c r="AQ36" s="302" t="s">
        <v>407</v>
      </c>
      <c r="AR36" s="198"/>
      <c r="AS36" s="198"/>
      <c r="AT36" s="198"/>
      <c r="AU36" s="198"/>
      <c r="AV36" s="198"/>
      <c r="AW36" s="198"/>
      <c r="AX36" s="198"/>
      <c r="AY36" s="310"/>
      <c r="AZ36" s="274">
        <v>111200</v>
      </c>
      <c r="BA36" s="216"/>
      <c r="BB36" s="216"/>
      <c r="BC36" s="216"/>
      <c r="BD36" s="313"/>
      <c r="BE36" s="313"/>
      <c r="BF36" s="316"/>
      <c r="BG36" s="260" t="s">
        <v>410</v>
      </c>
      <c r="BH36" s="36"/>
      <c r="BI36" s="36"/>
      <c r="BJ36" s="36"/>
      <c r="BK36" s="36"/>
      <c r="BL36" s="36"/>
      <c r="BM36" s="36"/>
      <c r="BN36" s="36"/>
      <c r="BO36" s="36"/>
      <c r="BP36" s="36"/>
      <c r="BQ36" s="36"/>
      <c r="BR36" s="36"/>
      <c r="BS36" s="36"/>
      <c r="BT36" s="36"/>
      <c r="BU36" s="269"/>
      <c r="BV36" s="274">
        <v>24596</v>
      </c>
      <c r="BW36" s="216"/>
      <c r="BX36" s="216"/>
      <c r="BY36" s="216"/>
      <c r="BZ36" s="216"/>
      <c r="CA36" s="216"/>
      <c r="CB36" s="328"/>
      <c r="CD36" s="260" t="s">
        <v>31</v>
      </c>
      <c r="CE36" s="36"/>
      <c r="CF36" s="36"/>
      <c r="CG36" s="36"/>
      <c r="CH36" s="36"/>
      <c r="CI36" s="36"/>
      <c r="CJ36" s="36"/>
      <c r="CK36" s="36"/>
      <c r="CL36" s="36"/>
      <c r="CM36" s="36"/>
      <c r="CN36" s="36"/>
      <c r="CO36" s="36"/>
      <c r="CP36" s="36"/>
      <c r="CQ36" s="269"/>
      <c r="CR36" s="274">
        <v>357926</v>
      </c>
      <c r="CS36" s="216"/>
      <c r="CT36" s="216"/>
      <c r="CU36" s="216"/>
      <c r="CV36" s="216"/>
      <c r="CW36" s="216"/>
      <c r="CX36" s="216"/>
      <c r="CY36" s="279"/>
      <c r="CZ36" s="289">
        <v>11.8</v>
      </c>
      <c r="DA36" s="336"/>
      <c r="DB36" s="336"/>
      <c r="DC36" s="339"/>
      <c r="DD36" s="326">
        <v>106234</v>
      </c>
      <c r="DE36" s="216"/>
      <c r="DF36" s="216"/>
      <c r="DG36" s="216"/>
      <c r="DH36" s="216"/>
      <c r="DI36" s="216"/>
      <c r="DJ36" s="216"/>
      <c r="DK36" s="279"/>
      <c r="DL36" s="326">
        <v>82552</v>
      </c>
      <c r="DM36" s="216"/>
      <c r="DN36" s="216"/>
      <c r="DO36" s="216"/>
      <c r="DP36" s="216"/>
      <c r="DQ36" s="216"/>
      <c r="DR36" s="216"/>
      <c r="DS36" s="216"/>
      <c r="DT36" s="216"/>
      <c r="DU36" s="216"/>
      <c r="DV36" s="279"/>
      <c r="DW36" s="289">
        <v>5.5</v>
      </c>
      <c r="DX36" s="336"/>
      <c r="DY36" s="336"/>
      <c r="DZ36" s="336"/>
      <c r="EA36" s="336"/>
      <c r="EB36" s="336"/>
      <c r="EC36" s="362"/>
    </row>
    <row r="37" spans="2:133" ht="11.25" customHeight="1">
      <c r="B37" s="260" t="s">
        <v>411</v>
      </c>
      <c r="C37" s="36"/>
      <c r="D37" s="36"/>
      <c r="E37" s="36"/>
      <c r="F37" s="36"/>
      <c r="G37" s="36"/>
      <c r="H37" s="36"/>
      <c r="I37" s="36"/>
      <c r="J37" s="36"/>
      <c r="K37" s="36"/>
      <c r="L37" s="36"/>
      <c r="M37" s="36"/>
      <c r="N37" s="36"/>
      <c r="O37" s="36"/>
      <c r="P37" s="36"/>
      <c r="Q37" s="269"/>
      <c r="R37" s="274">
        <v>57649</v>
      </c>
      <c r="S37" s="216"/>
      <c r="T37" s="216"/>
      <c r="U37" s="216"/>
      <c r="V37" s="216"/>
      <c r="W37" s="216"/>
      <c r="X37" s="216"/>
      <c r="Y37" s="279"/>
      <c r="Z37" s="282">
        <v>1.8</v>
      </c>
      <c r="AA37" s="282"/>
      <c r="AB37" s="282"/>
      <c r="AC37" s="282"/>
      <c r="AD37" s="285" t="s">
        <v>201</v>
      </c>
      <c r="AE37" s="285"/>
      <c r="AF37" s="285"/>
      <c r="AG37" s="285"/>
      <c r="AH37" s="285"/>
      <c r="AI37" s="285"/>
      <c r="AJ37" s="285"/>
      <c r="AK37" s="285"/>
      <c r="AL37" s="289" t="s">
        <v>201</v>
      </c>
      <c r="AM37" s="237"/>
      <c r="AN37" s="237"/>
      <c r="AO37" s="294"/>
      <c r="AQ37" s="302" t="s">
        <v>413</v>
      </c>
      <c r="AR37" s="198"/>
      <c r="AS37" s="198"/>
      <c r="AT37" s="198"/>
      <c r="AU37" s="198"/>
      <c r="AV37" s="198"/>
      <c r="AW37" s="198"/>
      <c r="AX37" s="198"/>
      <c r="AY37" s="310"/>
      <c r="AZ37" s="274">
        <v>51519</v>
      </c>
      <c r="BA37" s="216"/>
      <c r="BB37" s="216"/>
      <c r="BC37" s="216"/>
      <c r="BD37" s="313"/>
      <c r="BE37" s="313"/>
      <c r="BF37" s="316"/>
      <c r="BG37" s="260" t="s">
        <v>415</v>
      </c>
      <c r="BH37" s="36"/>
      <c r="BI37" s="36"/>
      <c r="BJ37" s="36"/>
      <c r="BK37" s="36"/>
      <c r="BL37" s="36"/>
      <c r="BM37" s="36"/>
      <c r="BN37" s="36"/>
      <c r="BO37" s="36"/>
      <c r="BP37" s="36"/>
      <c r="BQ37" s="36"/>
      <c r="BR37" s="36"/>
      <c r="BS37" s="36"/>
      <c r="BT37" s="36"/>
      <c r="BU37" s="269"/>
      <c r="BV37" s="274">
        <v>385</v>
      </c>
      <c r="BW37" s="216"/>
      <c r="BX37" s="216"/>
      <c r="BY37" s="216"/>
      <c r="BZ37" s="216"/>
      <c r="CA37" s="216"/>
      <c r="CB37" s="328"/>
      <c r="CD37" s="260" t="s">
        <v>161</v>
      </c>
      <c r="CE37" s="36"/>
      <c r="CF37" s="36"/>
      <c r="CG37" s="36"/>
      <c r="CH37" s="36"/>
      <c r="CI37" s="36"/>
      <c r="CJ37" s="36"/>
      <c r="CK37" s="36"/>
      <c r="CL37" s="36"/>
      <c r="CM37" s="36"/>
      <c r="CN37" s="36"/>
      <c r="CO37" s="36"/>
      <c r="CP37" s="36"/>
      <c r="CQ37" s="269"/>
      <c r="CR37" s="274">
        <v>16114</v>
      </c>
      <c r="CS37" s="313"/>
      <c r="CT37" s="313"/>
      <c r="CU37" s="313"/>
      <c r="CV37" s="313"/>
      <c r="CW37" s="313"/>
      <c r="CX37" s="313"/>
      <c r="CY37" s="333"/>
      <c r="CZ37" s="289">
        <v>0.5</v>
      </c>
      <c r="DA37" s="336"/>
      <c r="DB37" s="336"/>
      <c r="DC37" s="339"/>
      <c r="DD37" s="326">
        <v>16114</v>
      </c>
      <c r="DE37" s="313"/>
      <c r="DF37" s="313"/>
      <c r="DG37" s="313"/>
      <c r="DH37" s="313"/>
      <c r="DI37" s="313"/>
      <c r="DJ37" s="313"/>
      <c r="DK37" s="333"/>
      <c r="DL37" s="326">
        <v>16114</v>
      </c>
      <c r="DM37" s="313"/>
      <c r="DN37" s="313"/>
      <c r="DO37" s="313"/>
      <c r="DP37" s="313"/>
      <c r="DQ37" s="313"/>
      <c r="DR37" s="313"/>
      <c r="DS37" s="313"/>
      <c r="DT37" s="313"/>
      <c r="DU37" s="313"/>
      <c r="DV37" s="333"/>
      <c r="DW37" s="289">
        <v>1.1000000000000001</v>
      </c>
      <c r="DX37" s="336"/>
      <c r="DY37" s="336"/>
      <c r="DZ37" s="336"/>
      <c r="EA37" s="336"/>
      <c r="EB37" s="336"/>
      <c r="EC37" s="362"/>
    </row>
    <row r="38" spans="2:133" ht="11.25" customHeight="1">
      <c r="B38" s="262" t="s">
        <v>412</v>
      </c>
      <c r="C38" s="267"/>
      <c r="D38" s="267"/>
      <c r="E38" s="267"/>
      <c r="F38" s="267"/>
      <c r="G38" s="267"/>
      <c r="H38" s="267"/>
      <c r="I38" s="267"/>
      <c r="J38" s="267"/>
      <c r="K38" s="267"/>
      <c r="L38" s="267"/>
      <c r="M38" s="267"/>
      <c r="N38" s="267"/>
      <c r="O38" s="267"/>
      <c r="P38" s="267"/>
      <c r="Q38" s="271"/>
      <c r="R38" s="275">
        <v>3244620</v>
      </c>
      <c r="S38" s="277"/>
      <c r="T38" s="277"/>
      <c r="U38" s="277"/>
      <c r="V38" s="277"/>
      <c r="W38" s="277"/>
      <c r="X38" s="277"/>
      <c r="Y38" s="280"/>
      <c r="Z38" s="283">
        <v>100</v>
      </c>
      <c r="AA38" s="283"/>
      <c r="AB38" s="283"/>
      <c r="AC38" s="283"/>
      <c r="AD38" s="286">
        <v>1454456</v>
      </c>
      <c r="AE38" s="286"/>
      <c r="AF38" s="286"/>
      <c r="AG38" s="286"/>
      <c r="AH38" s="286"/>
      <c r="AI38" s="286"/>
      <c r="AJ38" s="286"/>
      <c r="AK38" s="286"/>
      <c r="AL38" s="290">
        <v>100</v>
      </c>
      <c r="AM38" s="292"/>
      <c r="AN38" s="292"/>
      <c r="AO38" s="295"/>
      <c r="AQ38" s="302" t="s">
        <v>309</v>
      </c>
      <c r="AR38" s="198"/>
      <c r="AS38" s="198"/>
      <c r="AT38" s="198"/>
      <c r="AU38" s="198"/>
      <c r="AV38" s="198"/>
      <c r="AW38" s="198"/>
      <c r="AX38" s="198"/>
      <c r="AY38" s="310"/>
      <c r="AZ38" s="274" t="s">
        <v>201</v>
      </c>
      <c r="BA38" s="216"/>
      <c r="BB38" s="216"/>
      <c r="BC38" s="216"/>
      <c r="BD38" s="313"/>
      <c r="BE38" s="313"/>
      <c r="BF38" s="316"/>
      <c r="BG38" s="260" t="s">
        <v>336</v>
      </c>
      <c r="BH38" s="36"/>
      <c r="BI38" s="36"/>
      <c r="BJ38" s="36"/>
      <c r="BK38" s="36"/>
      <c r="BL38" s="36"/>
      <c r="BM38" s="36"/>
      <c r="BN38" s="36"/>
      <c r="BO38" s="36"/>
      <c r="BP38" s="36"/>
      <c r="BQ38" s="36"/>
      <c r="BR38" s="36"/>
      <c r="BS38" s="36"/>
      <c r="BT38" s="36"/>
      <c r="BU38" s="269"/>
      <c r="BV38" s="274">
        <v>651</v>
      </c>
      <c r="BW38" s="216"/>
      <c r="BX38" s="216"/>
      <c r="BY38" s="216"/>
      <c r="BZ38" s="216"/>
      <c r="CA38" s="216"/>
      <c r="CB38" s="328"/>
      <c r="CD38" s="260" t="s">
        <v>416</v>
      </c>
      <c r="CE38" s="36"/>
      <c r="CF38" s="36"/>
      <c r="CG38" s="36"/>
      <c r="CH38" s="36"/>
      <c r="CI38" s="36"/>
      <c r="CJ38" s="36"/>
      <c r="CK38" s="36"/>
      <c r="CL38" s="36"/>
      <c r="CM38" s="36"/>
      <c r="CN38" s="36"/>
      <c r="CO38" s="36"/>
      <c r="CP38" s="36"/>
      <c r="CQ38" s="269"/>
      <c r="CR38" s="274">
        <v>322762</v>
      </c>
      <c r="CS38" s="216"/>
      <c r="CT38" s="216"/>
      <c r="CU38" s="216"/>
      <c r="CV38" s="216"/>
      <c r="CW38" s="216"/>
      <c r="CX38" s="216"/>
      <c r="CY38" s="279"/>
      <c r="CZ38" s="289">
        <v>10.6</v>
      </c>
      <c r="DA38" s="336"/>
      <c r="DB38" s="336"/>
      <c r="DC38" s="339"/>
      <c r="DD38" s="326">
        <v>294742</v>
      </c>
      <c r="DE38" s="216"/>
      <c r="DF38" s="216"/>
      <c r="DG38" s="216"/>
      <c r="DH38" s="216"/>
      <c r="DI38" s="216"/>
      <c r="DJ38" s="216"/>
      <c r="DK38" s="279"/>
      <c r="DL38" s="326">
        <v>179825</v>
      </c>
      <c r="DM38" s="216"/>
      <c r="DN38" s="216"/>
      <c r="DO38" s="216"/>
      <c r="DP38" s="216"/>
      <c r="DQ38" s="216"/>
      <c r="DR38" s="216"/>
      <c r="DS38" s="216"/>
      <c r="DT38" s="216"/>
      <c r="DU38" s="216"/>
      <c r="DV38" s="279"/>
      <c r="DW38" s="289">
        <v>11.9</v>
      </c>
      <c r="DX38" s="336"/>
      <c r="DY38" s="336"/>
      <c r="DZ38" s="336"/>
      <c r="EA38" s="336"/>
      <c r="EB38" s="336"/>
      <c r="EC38" s="362"/>
    </row>
    <row r="39" spans="2:133" ht="11.25" customHeight="1">
      <c r="AQ39" s="302" t="s">
        <v>417</v>
      </c>
      <c r="AR39" s="198"/>
      <c r="AS39" s="198"/>
      <c r="AT39" s="198"/>
      <c r="AU39" s="198"/>
      <c r="AV39" s="198"/>
      <c r="AW39" s="198"/>
      <c r="AX39" s="198"/>
      <c r="AY39" s="310"/>
      <c r="AZ39" s="274" t="s">
        <v>201</v>
      </c>
      <c r="BA39" s="216"/>
      <c r="BB39" s="216"/>
      <c r="BC39" s="216"/>
      <c r="BD39" s="313"/>
      <c r="BE39" s="313"/>
      <c r="BF39" s="316"/>
      <c r="BG39" s="298" t="s">
        <v>59</v>
      </c>
      <c r="BH39" s="29"/>
      <c r="BI39" s="29"/>
      <c r="BJ39" s="29"/>
      <c r="BK39" s="29"/>
      <c r="BL39" s="29"/>
      <c r="BM39" s="36" t="s">
        <v>418</v>
      </c>
      <c r="BN39" s="36"/>
      <c r="BO39" s="36"/>
      <c r="BP39" s="36"/>
      <c r="BQ39" s="36"/>
      <c r="BR39" s="36"/>
      <c r="BS39" s="36"/>
      <c r="BT39" s="36"/>
      <c r="BU39" s="269"/>
      <c r="BV39" s="274">
        <v>95</v>
      </c>
      <c r="BW39" s="216"/>
      <c r="BX39" s="216"/>
      <c r="BY39" s="216"/>
      <c r="BZ39" s="216"/>
      <c r="CA39" s="216"/>
      <c r="CB39" s="328"/>
      <c r="CD39" s="260" t="s">
        <v>422</v>
      </c>
      <c r="CE39" s="36"/>
      <c r="CF39" s="36"/>
      <c r="CG39" s="36"/>
      <c r="CH39" s="36"/>
      <c r="CI39" s="36"/>
      <c r="CJ39" s="36"/>
      <c r="CK39" s="36"/>
      <c r="CL39" s="36"/>
      <c r="CM39" s="36"/>
      <c r="CN39" s="36"/>
      <c r="CO39" s="36"/>
      <c r="CP39" s="36"/>
      <c r="CQ39" s="269"/>
      <c r="CR39" s="274">
        <v>632275</v>
      </c>
      <c r="CS39" s="313"/>
      <c r="CT39" s="313"/>
      <c r="CU39" s="313"/>
      <c r="CV39" s="313"/>
      <c r="CW39" s="313"/>
      <c r="CX39" s="313"/>
      <c r="CY39" s="333"/>
      <c r="CZ39" s="289">
        <v>20.8</v>
      </c>
      <c r="DA39" s="336"/>
      <c r="DB39" s="336"/>
      <c r="DC39" s="339"/>
      <c r="DD39" s="326">
        <v>100000</v>
      </c>
      <c r="DE39" s="313"/>
      <c r="DF39" s="313"/>
      <c r="DG39" s="313"/>
      <c r="DH39" s="313"/>
      <c r="DI39" s="313"/>
      <c r="DJ39" s="313"/>
      <c r="DK39" s="333"/>
      <c r="DL39" s="326" t="s">
        <v>201</v>
      </c>
      <c r="DM39" s="313"/>
      <c r="DN39" s="313"/>
      <c r="DO39" s="313"/>
      <c r="DP39" s="313"/>
      <c r="DQ39" s="313"/>
      <c r="DR39" s="313"/>
      <c r="DS39" s="313"/>
      <c r="DT39" s="313"/>
      <c r="DU39" s="313"/>
      <c r="DV39" s="333"/>
      <c r="DW39" s="289" t="s">
        <v>201</v>
      </c>
      <c r="DX39" s="336"/>
      <c r="DY39" s="336"/>
      <c r="DZ39" s="336"/>
      <c r="EA39" s="336"/>
      <c r="EB39" s="336"/>
      <c r="EC39" s="362"/>
    </row>
    <row r="40" spans="2:133" ht="11.25" customHeight="1">
      <c r="AQ40" s="302" t="s">
        <v>423</v>
      </c>
      <c r="AR40" s="198"/>
      <c r="AS40" s="198"/>
      <c r="AT40" s="198"/>
      <c r="AU40" s="198"/>
      <c r="AV40" s="198"/>
      <c r="AW40" s="198"/>
      <c r="AX40" s="198"/>
      <c r="AY40" s="310"/>
      <c r="AZ40" s="274">
        <v>26564</v>
      </c>
      <c r="BA40" s="216"/>
      <c r="BB40" s="216"/>
      <c r="BC40" s="216"/>
      <c r="BD40" s="313"/>
      <c r="BE40" s="313"/>
      <c r="BF40" s="316"/>
      <c r="BG40" s="298"/>
      <c r="BH40" s="29"/>
      <c r="BI40" s="29"/>
      <c r="BJ40" s="29"/>
      <c r="BK40" s="29"/>
      <c r="BL40" s="29"/>
      <c r="BM40" s="36" t="s">
        <v>342</v>
      </c>
      <c r="BN40" s="36"/>
      <c r="BO40" s="36"/>
      <c r="BP40" s="36"/>
      <c r="BQ40" s="36"/>
      <c r="BR40" s="36"/>
      <c r="BS40" s="36"/>
      <c r="BT40" s="36"/>
      <c r="BU40" s="269"/>
      <c r="BV40" s="274" t="s">
        <v>201</v>
      </c>
      <c r="BW40" s="216"/>
      <c r="BX40" s="216"/>
      <c r="BY40" s="216"/>
      <c r="BZ40" s="216"/>
      <c r="CA40" s="216"/>
      <c r="CB40" s="328"/>
      <c r="CD40" s="260" t="s">
        <v>366</v>
      </c>
      <c r="CE40" s="36"/>
      <c r="CF40" s="36"/>
      <c r="CG40" s="36"/>
      <c r="CH40" s="36"/>
      <c r="CI40" s="36"/>
      <c r="CJ40" s="36"/>
      <c r="CK40" s="36"/>
      <c r="CL40" s="36"/>
      <c r="CM40" s="36"/>
      <c r="CN40" s="36"/>
      <c r="CO40" s="36"/>
      <c r="CP40" s="36"/>
      <c r="CQ40" s="269"/>
      <c r="CR40" s="274" t="s">
        <v>201</v>
      </c>
      <c r="CS40" s="216"/>
      <c r="CT40" s="216"/>
      <c r="CU40" s="216"/>
      <c r="CV40" s="216"/>
      <c r="CW40" s="216"/>
      <c r="CX40" s="216"/>
      <c r="CY40" s="279"/>
      <c r="CZ40" s="289" t="s">
        <v>201</v>
      </c>
      <c r="DA40" s="336"/>
      <c r="DB40" s="336"/>
      <c r="DC40" s="339"/>
      <c r="DD40" s="326" t="s">
        <v>201</v>
      </c>
      <c r="DE40" s="216"/>
      <c r="DF40" s="216"/>
      <c r="DG40" s="216"/>
      <c r="DH40" s="216"/>
      <c r="DI40" s="216"/>
      <c r="DJ40" s="216"/>
      <c r="DK40" s="279"/>
      <c r="DL40" s="326" t="s">
        <v>201</v>
      </c>
      <c r="DM40" s="216"/>
      <c r="DN40" s="216"/>
      <c r="DO40" s="216"/>
      <c r="DP40" s="216"/>
      <c r="DQ40" s="216"/>
      <c r="DR40" s="216"/>
      <c r="DS40" s="216"/>
      <c r="DT40" s="216"/>
      <c r="DU40" s="216"/>
      <c r="DV40" s="279"/>
      <c r="DW40" s="289" t="s">
        <v>201</v>
      </c>
      <c r="DX40" s="336"/>
      <c r="DY40" s="336"/>
      <c r="DZ40" s="336"/>
      <c r="EA40" s="336"/>
      <c r="EB40" s="336"/>
      <c r="EC40" s="362"/>
    </row>
    <row r="41" spans="2:133" ht="11.25" customHeight="1">
      <c r="AQ41" s="303" t="s">
        <v>424</v>
      </c>
      <c r="AR41" s="305"/>
      <c r="AS41" s="305"/>
      <c r="AT41" s="305"/>
      <c r="AU41" s="305"/>
      <c r="AV41" s="305"/>
      <c r="AW41" s="305"/>
      <c r="AX41" s="305"/>
      <c r="AY41" s="311"/>
      <c r="AZ41" s="275">
        <v>133479</v>
      </c>
      <c r="BA41" s="277"/>
      <c r="BB41" s="277"/>
      <c r="BC41" s="277"/>
      <c r="BD41" s="312"/>
      <c r="BE41" s="312"/>
      <c r="BF41" s="317"/>
      <c r="BG41" s="175"/>
      <c r="BH41" s="178"/>
      <c r="BI41" s="178"/>
      <c r="BJ41" s="178"/>
      <c r="BK41" s="178"/>
      <c r="BL41" s="178"/>
      <c r="BM41" s="267" t="s">
        <v>425</v>
      </c>
      <c r="BN41" s="267"/>
      <c r="BO41" s="267"/>
      <c r="BP41" s="267"/>
      <c r="BQ41" s="267"/>
      <c r="BR41" s="267"/>
      <c r="BS41" s="267"/>
      <c r="BT41" s="267"/>
      <c r="BU41" s="271"/>
      <c r="BV41" s="275">
        <v>332</v>
      </c>
      <c r="BW41" s="277"/>
      <c r="BX41" s="277"/>
      <c r="BY41" s="277"/>
      <c r="BZ41" s="277"/>
      <c r="CA41" s="277"/>
      <c r="CB41" s="329"/>
      <c r="CD41" s="260" t="s">
        <v>289</v>
      </c>
      <c r="CE41" s="36"/>
      <c r="CF41" s="36"/>
      <c r="CG41" s="36"/>
      <c r="CH41" s="36"/>
      <c r="CI41" s="36"/>
      <c r="CJ41" s="36"/>
      <c r="CK41" s="36"/>
      <c r="CL41" s="36"/>
      <c r="CM41" s="36"/>
      <c r="CN41" s="36"/>
      <c r="CO41" s="36"/>
      <c r="CP41" s="36"/>
      <c r="CQ41" s="269"/>
      <c r="CR41" s="274" t="s">
        <v>201</v>
      </c>
      <c r="CS41" s="313"/>
      <c r="CT41" s="313"/>
      <c r="CU41" s="313"/>
      <c r="CV41" s="313"/>
      <c r="CW41" s="313"/>
      <c r="CX41" s="313"/>
      <c r="CY41" s="333"/>
      <c r="CZ41" s="289" t="s">
        <v>201</v>
      </c>
      <c r="DA41" s="336"/>
      <c r="DB41" s="336"/>
      <c r="DC41" s="339"/>
      <c r="DD41" s="326" t="s">
        <v>201</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52</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280</v>
      </c>
      <c r="CE42" s="36"/>
      <c r="CF42" s="36"/>
      <c r="CG42" s="36"/>
      <c r="CH42" s="36"/>
      <c r="CI42" s="36"/>
      <c r="CJ42" s="36"/>
      <c r="CK42" s="36"/>
      <c r="CL42" s="36"/>
      <c r="CM42" s="36"/>
      <c r="CN42" s="36"/>
      <c r="CO42" s="36"/>
      <c r="CP42" s="36"/>
      <c r="CQ42" s="269"/>
      <c r="CR42" s="274">
        <v>315534</v>
      </c>
      <c r="CS42" s="216"/>
      <c r="CT42" s="216"/>
      <c r="CU42" s="216"/>
      <c r="CV42" s="216"/>
      <c r="CW42" s="216"/>
      <c r="CX42" s="216"/>
      <c r="CY42" s="279"/>
      <c r="CZ42" s="289">
        <v>10.4</v>
      </c>
      <c r="DA42" s="237"/>
      <c r="DB42" s="237"/>
      <c r="DC42" s="340"/>
      <c r="DD42" s="326">
        <v>91607</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405</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85</v>
      </c>
      <c r="CE43" s="36"/>
      <c r="CF43" s="36"/>
      <c r="CG43" s="36"/>
      <c r="CH43" s="36"/>
      <c r="CI43" s="36"/>
      <c r="CJ43" s="36"/>
      <c r="CK43" s="36"/>
      <c r="CL43" s="36"/>
      <c r="CM43" s="36"/>
      <c r="CN43" s="36"/>
      <c r="CO43" s="36"/>
      <c r="CP43" s="36"/>
      <c r="CQ43" s="269"/>
      <c r="CR43" s="274">
        <v>4918</v>
      </c>
      <c r="CS43" s="313"/>
      <c r="CT43" s="313"/>
      <c r="CU43" s="313"/>
      <c r="CV43" s="313"/>
      <c r="CW43" s="313"/>
      <c r="CX43" s="313"/>
      <c r="CY43" s="333"/>
      <c r="CZ43" s="289">
        <v>0.2</v>
      </c>
      <c r="DA43" s="336"/>
      <c r="DB43" s="336"/>
      <c r="DC43" s="339"/>
      <c r="DD43" s="326">
        <v>4918</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267</v>
      </c>
      <c r="CD44" s="133" t="s">
        <v>179</v>
      </c>
      <c r="CE44" s="42"/>
      <c r="CF44" s="260" t="s">
        <v>426</v>
      </c>
      <c r="CG44" s="36"/>
      <c r="CH44" s="36"/>
      <c r="CI44" s="36"/>
      <c r="CJ44" s="36"/>
      <c r="CK44" s="36"/>
      <c r="CL44" s="36"/>
      <c r="CM44" s="36"/>
      <c r="CN44" s="36"/>
      <c r="CO44" s="36"/>
      <c r="CP44" s="36"/>
      <c r="CQ44" s="269"/>
      <c r="CR44" s="274">
        <v>254133</v>
      </c>
      <c r="CS44" s="216"/>
      <c r="CT44" s="216"/>
      <c r="CU44" s="216"/>
      <c r="CV44" s="216"/>
      <c r="CW44" s="216"/>
      <c r="CX44" s="216"/>
      <c r="CY44" s="279"/>
      <c r="CZ44" s="289">
        <v>8.3000000000000007</v>
      </c>
      <c r="DA44" s="237"/>
      <c r="DB44" s="237"/>
      <c r="DC44" s="340"/>
      <c r="DD44" s="326">
        <v>74023</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138</v>
      </c>
      <c r="CG45" s="36"/>
      <c r="CH45" s="36"/>
      <c r="CI45" s="36"/>
      <c r="CJ45" s="36"/>
      <c r="CK45" s="36"/>
      <c r="CL45" s="36"/>
      <c r="CM45" s="36"/>
      <c r="CN45" s="36"/>
      <c r="CO45" s="36"/>
      <c r="CP45" s="36"/>
      <c r="CQ45" s="269"/>
      <c r="CR45" s="274">
        <v>10146</v>
      </c>
      <c r="CS45" s="313"/>
      <c r="CT45" s="313"/>
      <c r="CU45" s="313"/>
      <c r="CV45" s="313"/>
      <c r="CW45" s="313"/>
      <c r="CX45" s="313"/>
      <c r="CY45" s="333"/>
      <c r="CZ45" s="289">
        <v>0.3</v>
      </c>
      <c r="DA45" s="336"/>
      <c r="DB45" s="336"/>
      <c r="DC45" s="339"/>
      <c r="DD45" s="326">
        <v>361</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427</v>
      </c>
      <c r="CG46" s="36"/>
      <c r="CH46" s="36"/>
      <c r="CI46" s="36"/>
      <c r="CJ46" s="36"/>
      <c r="CK46" s="36"/>
      <c r="CL46" s="36"/>
      <c r="CM46" s="36"/>
      <c r="CN46" s="36"/>
      <c r="CO46" s="36"/>
      <c r="CP46" s="36"/>
      <c r="CQ46" s="269"/>
      <c r="CR46" s="274">
        <v>241932</v>
      </c>
      <c r="CS46" s="216"/>
      <c r="CT46" s="216"/>
      <c r="CU46" s="216"/>
      <c r="CV46" s="216"/>
      <c r="CW46" s="216"/>
      <c r="CX46" s="216"/>
      <c r="CY46" s="279"/>
      <c r="CZ46" s="289">
        <v>7.9</v>
      </c>
      <c r="DA46" s="237"/>
      <c r="DB46" s="237"/>
      <c r="DC46" s="340"/>
      <c r="DD46" s="326">
        <v>71607</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429</v>
      </c>
      <c r="CG47" s="36"/>
      <c r="CH47" s="36"/>
      <c r="CI47" s="36"/>
      <c r="CJ47" s="36"/>
      <c r="CK47" s="36"/>
      <c r="CL47" s="36"/>
      <c r="CM47" s="36"/>
      <c r="CN47" s="36"/>
      <c r="CO47" s="36"/>
      <c r="CP47" s="36"/>
      <c r="CQ47" s="269"/>
      <c r="CR47" s="274">
        <v>61401</v>
      </c>
      <c r="CS47" s="313"/>
      <c r="CT47" s="313"/>
      <c r="CU47" s="313"/>
      <c r="CV47" s="313"/>
      <c r="CW47" s="313"/>
      <c r="CX47" s="313"/>
      <c r="CY47" s="333"/>
      <c r="CZ47" s="289">
        <v>2</v>
      </c>
      <c r="DA47" s="336"/>
      <c r="DB47" s="336"/>
      <c r="DC47" s="339"/>
      <c r="DD47" s="326">
        <v>17584</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430</v>
      </c>
      <c r="CG48" s="36"/>
      <c r="CH48" s="36"/>
      <c r="CI48" s="36"/>
      <c r="CJ48" s="36"/>
      <c r="CK48" s="36"/>
      <c r="CL48" s="36"/>
      <c r="CM48" s="36"/>
      <c r="CN48" s="36"/>
      <c r="CO48" s="36"/>
      <c r="CP48" s="36"/>
      <c r="CQ48" s="269"/>
      <c r="CR48" s="274" t="s">
        <v>201</v>
      </c>
      <c r="CS48" s="216"/>
      <c r="CT48" s="216"/>
      <c r="CU48" s="216"/>
      <c r="CV48" s="216"/>
      <c r="CW48" s="216"/>
      <c r="CX48" s="216"/>
      <c r="CY48" s="279"/>
      <c r="CZ48" s="289" t="s">
        <v>201</v>
      </c>
      <c r="DA48" s="237"/>
      <c r="DB48" s="237"/>
      <c r="DC48" s="340"/>
      <c r="DD48" s="326" t="s">
        <v>201</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193</v>
      </c>
      <c r="CE49" s="267"/>
      <c r="CF49" s="267"/>
      <c r="CG49" s="267"/>
      <c r="CH49" s="267"/>
      <c r="CI49" s="267"/>
      <c r="CJ49" s="267"/>
      <c r="CK49" s="267"/>
      <c r="CL49" s="267"/>
      <c r="CM49" s="267"/>
      <c r="CN49" s="267"/>
      <c r="CO49" s="267"/>
      <c r="CP49" s="267"/>
      <c r="CQ49" s="271"/>
      <c r="CR49" s="275">
        <v>3044766</v>
      </c>
      <c r="CS49" s="312"/>
      <c r="CT49" s="312"/>
      <c r="CU49" s="312"/>
      <c r="CV49" s="312"/>
      <c r="CW49" s="312"/>
      <c r="CX49" s="312"/>
      <c r="CY49" s="334"/>
      <c r="CZ49" s="290">
        <v>100</v>
      </c>
      <c r="DA49" s="337"/>
      <c r="DB49" s="337"/>
      <c r="DC49" s="341"/>
      <c r="DD49" s="344">
        <v>1719514</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R6O34qW2PBQItKPPDu8t/CIXueUPPPIUwCy6972JsvjZdHCxwhcQ4+nsl+b6FLipr30cU4B1TRffN6eEmE9cKw==" saltValue="BiiJOwuBXYKIlJFLU1HNa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41"/>
      <c r="DQ1" s="742"/>
      <c r="DR1" s="742"/>
      <c r="DS1" s="742"/>
      <c r="DT1" s="742"/>
      <c r="DU1" s="742"/>
      <c r="DV1" s="742"/>
      <c r="DW1" s="742"/>
      <c r="DX1" s="742"/>
      <c r="DY1" s="742"/>
      <c r="DZ1" s="742"/>
      <c r="EA1" s="369"/>
    </row>
    <row r="2" spans="1:131" s="367" customFormat="1" ht="26.25" customHeight="1">
      <c r="A2" s="371" t="s">
        <v>300</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36" t="s">
        <v>78</v>
      </c>
      <c r="DK2" s="737"/>
      <c r="DL2" s="737"/>
      <c r="DM2" s="737"/>
      <c r="DN2" s="737"/>
      <c r="DO2" s="740"/>
      <c r="DP2" s="402"/>
      <c r="DQ2" s="736" t="s">
        <v>304</v>
      </c>
      <c r="DR2" s="737"/>
      <c r="DS2" s="737"/>
      <c r="DT2" s="737"/>
      <c r="DU2" s="737"/>
      <c r="DV2" s="737"/>
      <c r="DW2" s="737"/>
      <c r="DX2" s="737"/>
      <c r="DY2" s="737"/>
      <c r="DZ2" s="740"/>
      <c r="EA2" s="756"/>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431</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9"/>
      <c r="BF4" s="609"/>
      <c r="BG4" s="609"/>
      <c r="BH4" s="609"/>
      <c r="BI4" s="609"/>
      <c r="BJ4" s="609"/>
      <c r="BK4" s="609"/>
      <c r="BL4" s="609"/>
      <c r="BM4" s="609"/>
      <c r="BN4" s="609"/>
      <c r="BO4" s="609"/>
      <c r="BP4" s="609"/>
      <c r="BQ4" s="382" t="s">
        <v>432</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9"/>
    </row>
    <row r="5" spans="1:131" s="368" customFormat="1" ht="26.25" customHeight="1">
      <c r="A5" s="374" t="s">
        <v>433</v>
      </c>
      <c r="B5" s="403"/>
      <c r="C5" s="403"/>
      <c r="D5" s="403"/>
      <c r="E5" s="403"/>
      <c r="F5" s="403"/>
      <c r="G5" s="403"/>
      <c r="H5" s="403"/>
      <c r="I5" s="403"/>
      <c r="J5" s="403"/>
      <c r="K5" s="403"/>
      <c r="L5" s="403"/>
      <c r="M5" s="403"/>
      <c r="N5" s="403"/>
      <c r="O5" s="403"/>
      <c r="P5" s="439"/>
      <c r="Q5" s="445" t="s">
        <v>183</v>
      </c>
      <c r="R5" s="457"/>
      <c r="S5" s="457"/>
      <c r="T5" s="457"/>
      <c r="U5" s="468"/>
      <c r="V5" s="445" t="s">
        <v>434</v>
      </c>
      <c r="W5" s="457"/>
      <c r="X5" s="457"/>
      <c r="Y5" s="457"/>
      <c r="Z5" s="468"/>
      <c r="AA5" s="445" t="s">
        <v>435</v>
      </c>
      <c r="AB5" s="457"/>
      <c r="AC5" s="457"/>
      <c r="AD5" s="457"/>
      <c r="AE5" s="457"/>
      <c r="AF5" s="517" t="s">
        <v>180</v>
      </c>
      <c r="AG5" s="457"/>
      <c r="AH5" s="457"/>
      <c r="AI5" s="457"/>
      <c r="AJ5" s="535"/>
      <c r="AK5" s="457" t="s">
        <v>436</v>
      </c>
      <c r="AL5" s="457"/>
      <c r="AM5" s="457"/>
      <c r="AN5" s="457"/>
      <c r="AO5" s="468"/>
      <c r="AP5" s="445" t="s">
        <v>437</v>
      </c>
      <c r="AQ5" s="457"/>
      <c r="AR5" s="457"/>
      <c r="AS5" s="457"/>
      <c r="AT5" s="468"/>
      <c r="AU5" s="445" t="s">
        <v>439</v>
      </c>
      <c r="AV5" s="457"/>
      <c r="AW5" s="457"/>
      <c r="AX5" s="457"/>
      <c r="AY5" s="535"/>
      <c r="AZ5" s="429"/>
      <c r="BA5" s="429"/>
      <c r="BB5" s="429"/>
      <c r="BC5" s="429"/>
      <c r="BD5" s="429"/>
      <c r="BE5" s="633"/>
      <c r="BF5" s="633"/>
      <c r="BG5" s="633"/>
      <c r="BH5" s="633"/>
      <c r="BI5" s="633"/>
      <c r="BJ5" s="633"/>
      <c r="BK5" s="633"/>
      <c r="BL5" s="633"/>
      <c r="BM5" s="633"/>
      <c r="BN5" s="633"/>
      <c r="BO5" s="633"/>
      <c r="BP5" s="633"/>
      <c r="BQ5" s="374" t="s">
        <v>440</v>
      </c>
      <c r="BR5" s="403"/>
      <c r="BS5" s="403"/>
      <c r="BT5" s="403"/>
      <c r="BU5" s="403"/>
      <c r="BV5" s="403"/>
      <c r="BW5" s="403"/>
      <c r="BX5" s="403"/>
      <c r="BY5" s="403"/>
      <c r="BZ5" s="403"/>
      <c r="CA5" s="403"/>
      <c r="CB5" s="403"/>
      <c r="CC5" s="403"/>
      <c r="CD5" s="403"/>
      <c r="CE5" s="403"/>
      <c r="CF5" s="403"/>
      <c r="CG5" s="439"/>
      <c r="CH5" s="445" t="s">
        <v>362</v>
      </c>
      <c r="CI5" s="457"/>
      <c r="CJ5" s="457"/>
      <c r="CK5" s="457"/>
      <c r="CL5" s="468"/>
      <c r="CM5" s="445" t="s">
        <v>321</v>
      </c>
      <c r="CN5" s="457"/>
      <c r="CO5" s="457"/>
      <c r="CP5" s="457"/>
      <c r="CQ5" s="468"/>
      <c r="CR5" s="445" t="s">
        <v>243</v>
      </c>
      <c r="CS5" s="457"/>
      <c r="CT5" s="457"/>
      <c r="CU5" s="457"/>
      <c r="CV5" s="468"/>
      <c r="CW5" s="445" t="s">
        <v>53</v>
      </c>
      <c r="CX5" s="457"/>
      <c r="CY5" s="457"/>
      <c r="CZ5" s="457"/>
      <c r="DA5" s="468"/>
      <c r="DB5" s="445" t="s">
        <v>443</v>
      </c>
      <c r="DC5" s="457"/>
      <c r="DD5" s="457"/>
      <c r="DE5" s="457"/>
      <c r="DF5" s="468"/>
      <c r="DG5" s="730" t="s">
        <v>241</v>
      </c>
      <c r="DH5" s="733"/>
      <c r="DI5" s="733"/>
      <c r="DJ5" s="733"/>
      <c r="DK5" s="738"/>
      <c r="DL5" s="730" t="s">
        <v>445</v>
      </c>
      <c r="DM5" s="733"/>
      <c r="DN5" s="733"/>
      <c r="DO5" s="733"/>
      <c r="DP5" s="738"/>
      <c r="DQ5" s="445" t="s">
        <v>447</v>
      </c>
      <c r="DR5" s="457"/>
      <c r="DS5" s="457"/>
      <c r="DT5" s="457"/>
      <c r="DU5" s="468"/>
      <c r="DV5" s="445" t="s">
        <v>439</v>
      </c>
      <c r="DW5" s="457"/>
      <c r="DX5" s="457"/>
      <c r="DY5" s="457"/>
      <c r="DZ5" s="535"/>
      <c r="EA5" s="609"/>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9"/>
      <c r="BF6" s="609"/>
      <c r="BG6" s="609"/>
      <c r="BH6" s="609"/>
      <c r="BI6" s="609"/>
      <c r="BJ6" s="609"/>
      <c r="BK6" s="609"/>
      <c r="BL6" s="609"/>
      <c r="BM6" s="609"/>
      <c r="BN6" s="609"/>
      <c r="BO6" s="609"/>
      <c r="BP6" s="609"/>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31"/>
      <c r="DH6" s="734"/>
      <c r="DI6" s="734"/>
      <c r="DJ6" s="734"/>
      <c r="DK6" s="739"/>
      <c r="DL6" s="731"/>
      <c r="DM6" s="734"/>
      <c r="DN6" s="734"/>
      <c r="DO6" s="734"/>
      <c r="DP6" s="739"/>
      <c r="DQ6" s="446"/>
      <c r="DR6" s="458"/>
      <c r="DS6" s="458"/>
      <c r="DT6" s="458"/>
      <c r="DU6" s="469"/>
      <c r="DV6" s="446"/>
      <c r="DW6" s="458"/>
      <c r="DX6" s="458"/>
      <c r="DY6" s="458"/>
      <c r="DZ6" s="536"/>
      <c r="EA6" s="609"/>
    </row>
    <row r="7" spans="1:131" s="368" customFormat="1" ht="26.25" customHeight="1">
      <c r="A7" s="376">
        <v>1</v>
      </c>
      <c r="B7" s="405" t="s">
        <v>260</v>
      </c>
      <c r="C7" s="425"/>
      <c r="D7" s="425"/>
      <c r="E7" s="425"/>
      <c r="F7" s="425"/>
      <c r="G7" s="425"/>
      <c r="H7" s="425"/>
      <c r="I7" s="425"/>
      <c r="J7" s="425"/>
      <c r="K7" s="425"/>
      <c r="L7" s="425"/>
      <c r="M7" s="425"/>
      <c r="N7" s="425"/>
      <c r="O7" s="425"/>
      <c r="P7" s="441"/>
      <c r="Q7" s="447">
        <f>ROUND('[1]１①②'!$D$6/1000,0)</f>
        <v>3245</v>
      </c>
      <c r="R7" s="459"/>
      <c r="S7" s="459"/>
      <c r="T7" s="459"/>
      <c r="U7" s="459"/>
      <c r="V7" s="459">
        <f>ROUND('[1]１①②'!$E$6/1000,0)</f>
        <v>3045</v>
      </c>
      <c r="W7" s="459"/>
      <c r="X7" s="459"/>
      <c r="Y7" s="459"/>
      <c r="Z7" s="459"/>
      <c r="AA7" s="459">
        <f>Q7-V7</f>
        <v>200</v>
      </c>
      <c r="AB7" s="459"/>
      <c r="AC7" s="459"/>
      <c r="AD7" s="459"/>
      <c r="AE7" s="505"/>
      <c r="AF7" s="519">
        <v>83</v>
      </c>
      <c r="AG7" s="532"/>
      <c r="AH7" s="532"/>
      <c r="AI7" s="532"/>
      <c r="AJ7" s="537"/>
      <c r="AK7" s="545">
        <f>ROUND('[2]NO.3'!$D$56/1000,0)</f>
        <v>542</v>
      </c>
      <c r="AL7" s="459"/>
      <c r="AM7" s="459"/>
      <c r="AN7" s="459"/>
      <c r="AO7" s="459"/>
      <c r="AP7" s="459">
        <f>ROUND('[1]１①②'!$O$6/1000,0)</f>
        <v>1272</v>
      </c>
      <c r="AQ7" s="459"/>
      <c r="AR7" s="459"/>
      <c r="AS7" s="459"/>
      <c r="AT7" s="459"/>
      <c r="AU7" s="583"/>
      <c r="AV7" s="583"/>
      <c r="AW7" s="583"/>
      <c r="AX7" s="583"/>
      <c r="AY7" s="610"/>
      <c r="AZ7" s="382"/>
      <c r="BA7" s="382"/>
      <c r="BB7" s="382"/>
      <c r="BC7" s="382"/>
      <c r="BD7" s="382"/>
      <c r="BE7" s="609"/>
      <c r="BF7" s="609"/>
      <c r="BG7" s="609"/>
      <c r="BH7" s="609"/>
      <c r="BI7" s="609"/>
      <c r="BJ7" s="609"/>
      <c r="BK7" s="609"/>
      <c r="BL7" s="609"/>
      <c r="BM7" s="609"/>
      <c r="BN7" s="609"/>
      <c r="BO7" s="609"/>
      <c r="BP7" s="609"/>
      <c r="BQ7" s="376">
        <v>1</v>
      </c>
      <c r="BR7" s="662"/>
      <c r="BS7" s="670" t="s">
        <v>481</v>
      </c>
      <c r="BT7" s="672"/>
      <c r="BU7" s="672"/>
      <c r="BV7" s="672"/>
      <c r="BW7" s="672"/>
      <c r="BX7" s="672"/>
      <c r="BY7" s="672"/>
      <c r="BZ7" s="672"/>
      <c r="CA7" s="672"/>
      <c r="CB7" s="672"/>
      <c r="CC7" s="672"/>
      <c r="CD7" s="672"/>
      <c r="CE7" s="672"/>
      <c r="CF7" s="672"/>
      <c r="CG7" s="688"/>
      <c r="CH7" s="693">
        <f>ROUND([3]調査表１!$BV$18/1000,0)</f>
        <v>14</v>
      </c>
      <c r="CI7" s="696"/>
      <c r="CJ7" s="696"/>
      <c r="CK7" s="696"/>
      <c r="CL7" s="711"/>
      <c r="CM7" s="693">
        <f>ROUND([3]調査表１!$DH$18/1000,0)</f>
        <v>26</v>
      </c>
      <c r="CN7" s="696"/>
      <c r="CO7" s="696"/>
      <c r="CP7" s="696"/>
      <c r="CQ7" s="711"/>
      <c r="CR7" s="693">
        <f>ROUND([3]調査表１!$AG$18/1000,0)</f>
        <v>10</v>
      </c>
      <c r="CS7" s="696"/>
      <c r="CT7" s="696"/>
      <c r="CU7" s="696"/>
      <c r="CV7" s="711"/>
      <c r="CW7" s="693">
        <f>ROUND(SUM([3]調査表１!$BM$18,[3]調査表１!$BX$18)/1000,0)</f>
        <v>15</v>
      </c>
      <c r="CX7" s="696"/>
      <c r="CY7" s="696"/>
      <c r="CZ7" s="696"/>
      <c r="DA7" s="711"/>
      <c r="DB7" s="693" t="s">
        <v>201</v>
      </c>
      <c r="DC7" s="696"/>
      <c r="DD7" s="696"/>
      <c r="DE7" s="696"/>
      <c r="DF7" s="711"/>
      <c r="DG7" s="693" t="s">
        <v>201</v>
      </c>
      <c r="DH7" s="696"/>
      <c r="DI7" s="696"/>
      <c r="DJ7" s="696"/>
      <c r="DK7" s="711"/>
      <c r="DL7" s="693" t="s">
        <v>201</v>
      </c>
      <c r="DM7" s="696"/>
      <c r="DN7" s="696"/>
      <c r="DO7" s="696"/>
      <c r="DP7" s="711"/>
      <c r="DQ7" s="693" t="s">
        <v>201</v>
      </c>
      <c r="DR7" s="696"/>
      <c r="DS7" s="696"/>
      <c r="DT7" s="696"/>
      <c r="DU7" s="711"/>
      <c r="DV7" s="405"/>
      <c r="DW7" s="425"/>
      <c r="DX7" s="425"/>
      <c r="DY7" s="425"/>
      <c r="DZ7" s="748"/>
      <c r="EA7" s="609"/>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84"/>
      <c r="AV8" s="584"/>
      <c r="AW8" s="584"/>
      <c r="AX8" s="584"/>
      <c r="AY8" s="611"/>
      <c r="AZ8" s="382"/>
      <c r="BA8" s="382"/>
      <c r="BB8" s="382"/>
      <c r="BC8" s="382"/>
      <c r="BD8" s="382"/>
      <c r="BE8" s="609"/>
      <c r="BF8" s="609"/>
      <c r="BG8" s="609"/>
      <c r="BH8" s="609"/>
      <c r="BI8" s="609"/>
      <c r="BJ8" s="609"/>
      <c r="BK8" s="609"/>
      <c r="BL8" s="609"/>
      <c r="BM8" s="609"/>
      <c r="BN8" s="609"/>
      <c r="BO8" s="609"/>
      <c r="BP8" s="609"/>
      <c r="BQ8" s="377">
        <v>2</v>
      </c>
      <c r="BR8" s="663"/>
      <c r="BS8" s="406"/>
      <c r="BT8" s="426"/>
      <c r="BU8" s="426"/>
      <c r="BV8" s="426"/>
      <c r="BW8" s="426"/>
      <c r="BX8" s="426"/>
      <c r="BY8" s="426"/>
      <c r="BZ8" s="426"/>
      <c r="CA8" s="426"/>
      <c r="CB8" s="426"/>
      <c r="CC8" s="426"/>
      <c r="CD8" s="426"/>
      <c r="CE8" s="426"/>
      <c r="CF8" s="426"/>
      <c r="CG8" s="442"/>
      <c r="CH8" s="454"/>
      <c r="CI8" s="466"/>
      <c r="CJ8" s="466"/>
      <c r="CK8" s="466"/>
      <c r="CL8" s="712"/>
      <c r="CM8" s="454"/>
      <c r="CN8" s="466"/>
      <c r="CO8" s="466"/>
      <c r="CP8" s="466"/>
      <c r="CQ8" s="712"/>
      <c r="CR8" s="454"/>
      <c r="CS8" s="466"/>
      <c r="CT8" s="466"/>
      <c r="CU8" s="466"/>
      <c r="CV8" s="712"/>
      <c r="CW8" s="454"/>
      <c r="CX8" s="466"/>
      <c r="CY8" s="466"/>
      <c r="CZ8" s="466"/>
      <c r="DA8" s="712"/>
      <c r="DB8" s="454"/>
      <c r="DC8" s="466"/>
      <c r="DD8" s="466"/>
      <c r="DE8" s="466"/>
      <c r="DF8" s="712"/>
      <c r="DG8" s="454"/>
      <c r="DH8" s="466"/>
      <c r="DI8" s="466"/>
      <c r="DJ8" s="466"/>
      <c r="DK8" s="712"/>
      <c r="DL8" s="454"/>
      <c r="DM8" s="466"/>
      <c r="DN8" s="466"/>
      <c r="DO8" s="466"/>
      <c r="DP8" s="712"/>
      <c r="DQ8" s="454"/>
      <c r="DR8" s="466"/>
      <c r="DS8" s="466"/>
      <c r="DT8" s="466"/>
      <c r="DU8" s="712"/>
      <c r="DV8" s="406"/>
      <c r="DW8" s="426"/>
      <c r="DX8" s="426"/>
      <c r="DY8" s="426"/>
      <c r="DZ8" s="749"/>
      <c r="EA8" s="609"/>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84"/>
      <c r="AV9" s="584"/>
      <c r="AW9" s="584"/>
      <c r="AX9" s="584"/>
      <c r="AY9" s="611"/>
      <c r="AZ9" s="382"/>
      <c r="BA9" s="382"/>
      <c r="BB9" s="382"/>
      <c r="BC9" s="382"/>
      <c r="BD9" s="382"/>
      <c r="BE9" s="609"/>
      <c r="BF9" s="609"/>
      <c r="BG9" s="609"/>
      <c r="BH9" s="609"/>
      <c r="BI9" s="609"/>
      <c r="BJ9" s="609"/>
      <c r="BK9" s="609"/>
      <c r="BL9" s="609"/>
      <c r="BM9" s="609"/>
      <c r="BN9" s="609"/>
      <c r="BO9" s="609"/>
      <c r="BP9" s="609"/>
      <c r="BQ9" s="377">
        <v>3</v>
      </c>
      <c r="BR9" s="663"/>
      <c r="BS9" s="406"/>
      <c r="BT9" s="426"/>
      <c r="BU9" s="426"/>
      <c r="BV9" s="426"/>
      <c r="BW9" s="426"/>
      <c r="BX9" s="426"/>
      <c r="BY9" s="426"/>
      <c r="BZ9" s="426"/>
      <c r="CA9" s="426"/>
      <c r="CB9" s="426"/>
      <c r="CC9" s="426"/>
      <c r="CD9" s="426"/>
      <c r="CE9" s="426"/>
      <c r="CF9" s="426"/>
      <c r="CG9" s="442"/>
      <c r="CH9" s="454"/>
      <c r="CI9" s="466"/>
      <c r="CJ9" s="466"/>
      <c r="CK9" s="466"/>
      <c r="CL9" s="712"/>
      <c r="CM9" s="454"/>
      <c r="CN9" s="466"/>
      <c r="CO9" s="466"/>
      <c r="CP9" s="466"/>
      <c r="CQ9" s="712"/>
      <c r="CR9" s="454"/>
      <c r="CS9" s="466"/>
      <c r="CT9" s="466"/>
      <c r="CU9" s="466"/>
      <c r="CV9" s="712"/>
      <c r="CW9" s="454"/>
      <c r="CX9" s="466"/>
      <c r="CY9" s="466"/>
      <c r="CZ9" s="466"/>
      <c r="DA9" s="712"/>
      <c r="DB9" s="454"/>
      <c r="DC9" s="466"/>
      <c r="DD9" s="466"/>
      <c r="DE9" s="466"/>
      <c r="DF9" s="712"/>
      <c r="DG9" s="454"/>
      <c r="DH9" s="466"/>
      <c r="DI9" s="466"/>
      <c r="DJ9" s="466"/>
      <c r="DK9" s="712"/>
      <c r="DL9" s="454"/>
      <c r="DM9" s="466"/>
      <c r="DN9" s="466"/>
      <c r="DO9" s="466"/>
      <c r="DP9" s="712"/>
      <c r="DQ9" s="454"/>
      <c r="DR9" s="466"/>
      <c r="DS9" s="466"/>
      <c r="DT9" s="466"/>
      <c r="DU9" s="712"/>
      <c r="DV9" s="406"/>
      <c r="DW9" s="426"/>
      <c r="DX9" s="426"/>
      <c r="DY9" s="426"/>
      <c r="DZ9" s="749"/>
      <c r="EA9" s="609"/>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84"/>
      <c r="AV10" s="584"/>
      <c r="AW10" s="584"/>
      <c r="AX10" s="584"/>
      <c r="AY10" s="611"/>
      <c r="AZ10" s="382"/>
      <c r="BA10" s="382"/>
      <c r="BB10" s="382"/>
      <c r="BC10" s="382"/>
      <c r="BD10" s="382"/>
      <c r="BE10" s="609"/>
      <c r="BF10" s="609"/>
      <c r="BG10" s="609"/>
      <c r="BH10" s="609"/>
      <c r="BI10" s="609"/>
      <c r="BJ10" s="609"/>
      <c r="BK10" s="609"/>
      <c r="BL10" s="609"/>
      <c r="BM10" s="609"/>
      <c r="BN10" s="609"/>
      <c r="BO10" s="609"/>
      <c r="BP10" s="609"/>
      <c r="BQ10" s="377">
        <v>4</v>
      </c>
      <c r="BR10" s="663"/>
      <c r="BS10" s="406"/>
      <c r="BT10" s="426"/>
      <c r="BU10" s="426"/>
      <c r="BV10" s="426"/>
      <c r="BW10" s="426"/>
      <c r="BX10" s="426"/>
      <c r="BY10" s="426"/>
      <c r="BZ10" s="426"/>
      <c r="CA10" s="426"/>
      <c r="CB10" s="426"/>
      <c r="CC10" s="426"/>
      <c r="CD10" s="426"/>
      <c r="CE10" s="426"/>
      <c r="CF10" s="426"/>
      <c r="CG10" s="442"/>
      <c r="CH10" s="454"/>
      <c r="CI10" s="466"/>
      <c r="CJ10" s="466"/>
      <c r="CK10" s="466"/>
      <c r="CL10" s="712"/>
      <c r="CM10" s="454"/>
      <c r="CN10" s="466"/>
      <c r="CO10" s="466"/>
      <c r="CP10" s="466"/>
      <c r="CQ10" s="712"/>
      <c r="CR10" s="454"/>
      <c r="CS10" s="466"/>
      <c r="CT10" s="466"/>
      <c r="CU10" s="466"/>
      <c r="CV10" s="712"/>
      <c r="CW10" s="454"/>
      <c r="CX10" s="466"/>
      <c r="CY10" s="466"/>
      <c r="CZ10" s="466"/>
      <c r="DA10" s="712"/>
      <c r="DB10" s="454"/>
      <c r="DC10" s="466"/>
      <c r="DD10" s="466"/>
      <c r="DE10" s="466"/>
      <c r="DF10" s="712"/>
      <c r="DG10" s="454"/>
      <c r="DH10" s="466"/>
      <c r="DI10" s="466"/>
      <c r="DJ10" s="466"/>
      <c r="DK10" s="712"/>
      <c r="DL10" s="454"/>
      <c r="DM10" s="466"/>
      <c r="DN10" s="466"/>
      <c r="DO10" s="466"/>
      <c r="DP10" s="712"/>
      <c r="DQ10" s="454"/>
      <c r="DR10" s="466"/>
      <c r="DS10" s="466"/>
      <c r="DT10" s="466"/>
      <c r="DU10" s="712"/>
      <c r="DV10" s="406"/>
      <c r="DW10" s="426"/>
      <c r="DX10" s="426"/>
      <c r="DY10" s="426"/>
      <c r="DZ10" s="749"/>
      <c r="EA10" s="609"/>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84"/>
      <c r="AV11" s="584"/>
      <c r="AW11" s="584"/>
      <c r="AX11" s="584"/>
      <c r="AY11" s="611"/>
      <c r="AZ11" s="382"/>
      <c r="BA11" s="382"/>
      <c r="BB11" s="382"/>
      <c r="BC11" s="382"/>
      <c r="BD11" s="382"/>
      <c r="BE11" s="609"/>
      <c r="BF11" s="609"/>
      <c r="BG11" s="609"/>
      <c r="BH11" s="609"/>
      <c r="BI11" s="609"/>
      <c r="BJ11" s="609"/>
      <c r="BK11" s="609"/>
      <c r="BL11" s="609"/>
      <c r="BM11" s="609"/>
      <c r="BN11" s="609"/>
      <c r="BO11" s="609"/>
      <c r="BP11" s="609"/>
      <c r="BQ11" s="377">
        <v>5</v>
      </c>
      <c r="BR11" s="663"/>
      <c r="BS11" s="406"/>
      <c r="BT11" s="426"/>
      <c r="BU11" s="426"/>
      <c r="BV11" s="426"/>
      <c r="BW11" s="426"/>
      <c r="BX11" s="426"/>
      <c r="BY11" s="426"/>
      <c r="BZ11" s="426"/>
      <c r="CA11" s="426"/>
      <c r="CB11" s="426"/>
      <c r="CC11" s="426"/>
      <c r="CD11" s="426"/>
      <c r="CE11" s="426"/>
      <c r="CF11" s="426"/>
      <c r="CG11" s="442"/>
      <c r="CH11" s="454"/>
      <c r="CI11" s="466"/>
      <c r="CJ11" s="466"/>
      <c r="CK11" s="466"/>
      <c r="CL11" s="712"/>
      <c r="CM11" s="454"/>
      <c r="CN11" s="466"/>
      <c r="CO11" s="466"/>
      <c r="CP11" s="466"/>
      <c r="CQ11" s="712"/>
      <c r="CR11" s="454"/>
      <c r="CS11" s="466"/>
      <c r="CT11" s="466"/>
      <c r="CU11" s="466"/>
      <c r="CV11" s="712"/>
      <c r="CW11" s="454"/>
      <c r="CX11" s="466"/>
      <c r="CY11" s="466"/>
      <c r="CZ11" s="466"/>
      <c r="DA11" s="712"/>
      <c r="DB11" s="454"/>
      <c r="DC11" s="466"/>
      <c r="DD11" s="466"/>
      <c r="DE11" s="466"/>
      <c r="DF11" s="712"/>
      <c r="DG11" s="454"/>
      <c r="DH11" s="466"/>
      <c r="DI11" s="466"/>
      <c r="DJ11" s="466"/>
      <c r="DK11" s="712"/>
      <c r="DL11" s="454"/>
      <c r="DM11" s="466"/>
      <c r="DN11" s="466"/>
      <c r="DO11" s="466"/>
      <c r="DP11" s="712"/>
      <c r="DQ11" s="454"/>
      <c r="DR11" s="466"/>
      <c r="DS11" s="466"/>
      <c r="DT11" s="466"/>
      <c r="DU11" s="712"/>
      <c r="DV11" s="406"/>
      <c r="DW11" s="426"/>
      <c r="DX11" s="426"/>
      <c r="DY11" s="426"/>
      <c r="DZ11" s="749"/>
      <c r="EA11" s="609"/>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84"/>
      <c r="AV12" s="584"/>
      <c r="AW12" s="584"/>
      <c r="AX12" s="584"/>
      <c r="AY12" s="611"/>
      <c r="AZ12" s="382"/>
      <c r="BA12" s="382"/>
      <c r="BB12" s="382"/>
      <c r="BC12" s="382"/>
      <c r="BD12" s="382"/>
      <c r="BE12" s="609"/>
      <c r="BF12" s="609"/>
      <c r="BG12" s="609"/>
      <c r="BH12" s="609"/>
      <c r="BI12" s="609"/>
      <c r="BJ12" s="609"/>
      <c r="BK12" s="609"/>
      <c r="BL12" s="609"/>
      <c r="BM12" s="609"/>
      <c r="BN12" s="609"/>
      <c r="BO12" s="609"/>
      <c r="BP12" s="609"/>
      <c r="BQ12" s="377">
        <v>6</v>
      </c>
      <c r="BR12" s="663"/>
      <c r="BS12" s="406"/>
      <c r="BT12" s="426"/>
      <c r="BU12" s="426"/>
      <c r="BV12" s="426"/>
      <c r="BW12" s="426"/>
      <c r="BX12" s="426"/>
      <c r="BY12" s="426"/>
      <c r="BZ12" s="426"/>
      <c r="CA12" s="426"/>
      <c r="CB12" s="426"/>
      <c r="CC12" s="426"/>
      <c r="CD12" s="426"/>
      <c r="CE12" s="426"/>
      <c r="CF12" s="426"/>
      <c r="CG12" s="442"/>
      <c r="CH12" s="454"/>
      <c r="CI12" s="466"/>
      <c r="CJ12" s="466"/>
      <c r="CK12" s="466"/>
      <c r="CL12" s="712"/>
      <c r="CM12" s="454"/>
      <c r="CN12" s="466"/>
      <c r="CO12" s="466"/>
      <c r="CP12" s="466"/>
      <c r="CQ12" s="712"/>
      <c r="CR12" s="454"/>
      <c r="CS12" s="466"/>
      <c r="CT12" s="466"/>
      <c r="CU12" s="466"/>
      <c r="CV12" s="712"/>
      <c r="CW12" s="454"/>
      <c r="CX12" s="466"/>
      <c r="CY12" s="466"/>
      <c r="CZ12" s="466"/>
      <c r="DA12" s="712"/>
      <c r="DB12" s="454"/>
      <c r="DC12" s="466"/>
      <c r="DD12" s="466"/>
      <c r="DE12" s="466"/>
      <c r="DF12" s="712"/>
      <c r="DG12" s="454"/>
      <c r="DH12" s="466"/>
      <c r="DI12" s="466"/>
      <c r="DJ12" s="466"/>
      <c r="DK12" s="712"/>
      <c r="DL12" s="454"/>
      <c r="DM12" s="466"/>
      <c r="DN12" s="466"/>
      <c r="DO12" s="466"/>
      <c r="DP12" s="712"/>
      <c r="DQ12" s="454"/>
      <c r="DR12" s="466"/>
      <c r="DS12" s="466"/>
      <c r="DT12" s="466"/>
      <c r="DU12" s="712"/>
      <c r="DV12" s="406"/>
      <c r="DW12" s="426"/>
      <c r="DX12" s="426"/>
      <c r="DY12" s="426"/>
      <c r="DZ12" s="749"/>
      <c r="EA12" s="609"/>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84"/>
      <c r="AV13" s="584"/>
      <c r="AW13" s="584"/>
      <c r="AX13" s="584"/>
      <c r="AY13" s="611"/>
      <c r="AZ13" s="382"/>
      <c r="BA13" s="382"/>
      <c r="BB13" s="382"/>
      <c r="BC13" s="382"/>
      <c r="BD13" s="382"/>
      <c r="BE13" s="609"/>
      <c r="BF13" s="609"/>
      <c r="BG13" s="609"/>
      <c r="BH13" s="609"/>
      <c r="BI13" s="609"/>
      <c r="BJ13" s="609"/>
      <c r="BK13" s="609"/>
      <c r="BL13" s="609"/>
      <c r="BM13" s="609"/>
      <c r="BN13" s="609"/>
      <c r="BO13" s="609"/>
      <c r="BP13" s="609"/>
      <c r="BQ13" s="377">
        <v>7</v>
      </c>
      <c r="BR13" s="663"/>
      <c r="BS13" s="406"/>
      <c r="BT13" s="426"/>
      <c r="BU13" s="426"/>
      <c r="BV13" s="426"/>
      <c r="BW13" s="426"/>
      <c r="BX13" s="426"/>
      <c r="BY13" s="426"/>
      <c r="BZ13" s="426"/>
      <c r="CA13" s="426"/>
      <c r="CB13" s="426"/>
      <c r="CC13" s="426"/>
      <c r="CD13" s="426"/>
      <c r="CE13" s="426"/>
      <c r="CF13" s="426"/>
      <c r="CG13" s="442"/>
      <c r="CH13" s="454"/>
      <c r="CI13" s="466"/>
      <c r="CJ13" s="466"/>
      <c r="CK13" s="466"/>
      <c r="CL13" s="712"/>
      <c r="CM13" s="454"/>
      <c r="CN13" s="466"/>
      <c r="CO13" s="466"/>
      <c r="CP13" s="466"/>
      <c r="CQ13" s="712"/>
      <c r="CR13" s="454"/>
      <c r="CS13" s="466"/>
      <c r="CT13" s="466"/>
      <c r="CU13" s="466"/>
      <c r="CV13" s="712"/>
      <c r="CW13" s="454"/>
      <c r="CX13" s="466"/>
      <c r="CY13" s="466"/>
      <c r="CZ13" s="466"/>
      <c r="DA13" s="712"/>
      <c r="DB13" s="454"/>
      <c r="DC13" s="466"/>
      <c r="DD13" s="466"/>
      <c r="DE13" s="466"/>
      <c r="DF13" s="712"/>
      <c r="DG13" s="454"/>
      <c r="DH13" s="466"/>
      <c r="DI13" s="466"/>
      <c r="DJ13" s="466"/>
      <c r="DK13" s="712"/>
      <c r="DL13" s="454"/>
      <c r="DM13" s="466"/>
      <c r="DN13" s="466"/>
      <c r="DO13" s="466"/>
      <c r="DP13" s="712"/>
      <c r="DQ13" s="454"/>
      <c r="DR13" s="466"/>
      <c r="DS13" s="466"/>
      <c r="DT13" s="466"/>
      <c r="DU13" s="712"/>
      <c r="DV13" s="406"/>
      <c r="DW13" s="426"/>
      <c r="DX13" s="426"/>
      <c r="DY13" s="426"/>
      <c r="DZ13" s="749"/>
      <c r="EA13" s="609"/>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84"/>
      <c r="AV14" s="584"/>
      <c r="AW14" s="584"/>
      <c r="AX14" s="584"/>
      <c r="AY14" s="611"/>
      <c r="AZ14" s="382"/>
      <c r="BA14" s="382"/>
      <c r="BB14" s="382"/>
      <c r="BC14" s="382"/>
      <c r="BD14" s="382"/>
      <c r="BE14" s="609"/>
      <c r="BF14" s="609"/>
      <c r="BG14" s="609"/>
      <c r="BH14" s="609"/>
      <c r="BI14" s="609"/>
      <c r="BJ14" s="609"/>
      <c r="BK14" s="609"/>
      <c r="BL14" s="609"/>
      <c r="BM14" s="609"/>
      <c r="BN14" s="609"/>
      <c r="BO14" s="609"/>
      <c r="BP14" s="609"/>
      <c r="BQ14" s="377">
        <v>8</v>
      </c>
      <c r="BR14" s="663"/>
      <c r="BS14" s="406"/>
      <c r="BT14" s="426"/>
      <c r="BU14" s="426"/>
      <c r="BV14" s="426"/>
      <c r="BW14" s="426"/>
      <c r="BX14" s="426"/>
      <c r="BY14" s="426"/>
      <c r="BZ14" s="426"/>
      <c r="CA14" s="426"/>
      <c r="CB14" s="426"/>
      <c r="CC14" s="426"/>
      <c r="CD14" s="426"/>
      <c r="CE14" s="426"/>
      <c r="CF14" s="426"/>
      <c r="CG14" s="442"/>
      <c r="CH14" s="454"/>
      <c r="CI14" s="466"/>
      <c r="CJ14" s="466"/>
      <c r="CK14" s="466"/>
      <c r="CL14" s="712"/>
      <c r="CM14" s="454"/>
      <c r="CN14" s="466"/>
      <c r="CO14" s="466"/>
      <c r="CP14" s="466"/>
      <c r="CQ14" s="712"/>
      <c r="CR14" s="454"/>
      <c r="CS14" s="466"/>
      <c r="CT14" s="466"/>
      <c r="CU14" s="466"/>
      <c r="CV14" s="712"/>
      <c r="CW14" s="454"/>
      <c r="CX14" s="466"/>
      <c r="CY14" s="466"/>
      <c r="CZ14" s="466"/>
      <c r="DA14" s="712"/>
      <c r="DB14" s="454"/>
      <c r="DC14" s="466"/>
      <c r="DD14" s="466"/>
      <c r="DE14" s="466"/>
      <c r="DF14" s="712"/>
      <c r="DG14" s="454"/>
      <c r="DH14" s="466"/>
      <c r="DI14" s="466"/>
      <c r="DJ14" s="466"/>
      <c r="DK14" s="712"/>
      <c r="DL14" s="454"/>
      <c r="DM14" s="466"/>
      <c r="DN14" s="466"/>
      <c r="DO14" s="466"/>
      <c r="DP14" s="712"/>
      <c r="DQ14" s="454"/>
      <c r="DR14" s="466"/>
      <c r="DS14" s="466"/>
      <c r="DT14" s="466"/>
      <c r="DU14" s="712"/>
      <c r="DV14" s="406"/>
      <c r="DW14" s="426"/>
      <c r="DX14" s="426"/>
      <c r="DY14" s="426"/>
      <c r="DZ14" s="749"/>
      <c r="EA14" s="609"/>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84"/>
      <c r="AV15" s="584"/>
      <c r="AW15" s="584"/>
      <c r="AX15" s="584"/>
      <c r="AY15" s="611"/>
      <c r="AZ15" s="382"/>
      <c r="BA15" s="382"/>
      <c r="BB15" s="382"/>
      <c r="BC15" s="382"/>
      <c r="BD15" s="382"/>
      <c r="BE15" s="609"/>
      <c r="BF15" s="609"/>
      <c r="BG15" s="609"/>
      <c r="BH15" s="609"/>
      <c r="BI15" s="609"/>
      <c r="BJ15" s="609"/>
      <c r="BK15" s="609"/>
      <c r="BL15" s="609"/>
      <c r="BM15" s="609"/>
      <c r="BN15" s="609"/>
      <c r="BO15" s="609"/>
      <c r="BP15" s="609"/>
      <c r="BQ15" s="377">
        <v>9</v>
      </c>
      <c r="BR15" s="663"/>
      <c r="BS15" s="406"/>
      <c r="BT15" s="426"/>
      <c r="BU15" s="426"/>
      <c r="BV15" s="426"/>
      <c r="BW15" s="426"/>
      <c r="BX15" s="426"/>
      <c r="BY15" s="426"/>
      <c r="BZ15" s="426"/>
      <c r="CA15" s="426"/>
      <c r="CB15" s="426"/>
      <c r="CC15" s="426"/>
      <c r="CD15" s="426"/>
      <c r="CE15" s="426"/>
      <c r="CF15" s="426"/>
      <c r="CG15" s="442"/>
      <c r="CH15" s="454"/>
      <c r="CI15" s="466"/>
      <c r="CJ15" s="466"/>
      <c r="CK15" s="466"/>
      <c r="CL15" s="712"/>
      <c r="CM15" s="454"/>
      <c r="CN15" s="466"/>
      <c r="CO15" s="466"/>
      <c r="CP15" s="466"/>
      <c r="CQ15" s="712"/>
      <c r="CR15" s="454"/>
      <c r="CS15" s="466"/>
      <c r="CT15" s="466"/>
      <c r="CU15" s="466"/>
      <c r="CV15" s="712"/>
      <c r="CW15" s="454"/>
      <c r="CX15" s="466"/>
      <c r="CY15" s="466"/>
      <c r="CZ15" s="466"/>
      <c r="DA15" s="712"/>
      <c r="DB15" s="454"/>
      <c r="DC15" s="466"/>
      <c r="DD15" s="466"/>
      <c r="DE15" s="466"/>
      <c r="DF15" s="712"/>
      <c r="DG15" s="454"/>
      <c r="DH15" s="466"/>
      <c r="DI15" s="466"/>
      <c r="DJ15" s="466"/>
      <c r="DK15" s="712"/>
      <c r="DL15" s="454"/>
      <c r="DM15" s="466"/>
      <c r="DN15" s="466"/>
      <c r="DO15" s="466"/>
      <c r="DP15" s="712"/>
      <c r="DQ15" s="454"/>
      <c r="DR15" s="466"/>
      <c r="DS15" s="466"/>
      <c r="DT15" s="466"/>
      <c r="DU15" s="712"/>
      <c r="DV15" s="406"/>
      <c r="DW15" s="426"/>
      <c r="DX15" s="426"/>
      <c r="DY15" s="426"/>
      <c r="DZ15" s="749"/>
      <c r="EA15" s="609"/>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84"/>
      <c r="AV16" s="584"/>
      <c r="AW16" s="584"/>
      <c r="AX16" s="584"/>
      <c r="AY16" s="611"/>
      <c r="AZ16" s="382"/>
      <c r="BA16" s="382"/>
      <c r="BB16" s="382"/>
      <c r="BC16" s="382"/>
      <c r="BD16" s="382"/>
      <c r="BE16" s="609"/>
      <c r="BF16" s="609"/>
      <c r="BG16" s="609"/>
      <c r="BH16" s="609"/>
      <c r="BI16" s="609"/>
      <c r="BJ16" s="609"/>
      <c r="BK16" s="609"/>
      <c r="BL16" s="609"/>
      <c r="BM16" s="609"/>
      <c r="BN16" s="609"/>
      <c r="BO16" s="609"/>
      <c r="BP16" s="609"/>
      <c r="BQ16" s="377">
        <v>10</v>
      </c>
      <c r="BR16" s="663"/>
      <c r="BS16" s="406"/>
      <c r="BT16" s="426"/>
      <c r="BU16" s="426"/>
      <c r="BV16" s="426"/>
      <c r="BW16" s="426"/>
      <c r="BX16" s="426"/>
      <c r="BY16" s="426"/>
      <c r="BZ16" s="426"/>
      <c r="CA16" s="426"/>
      <c r="CB16" s="426"/>
      <c r="CC16" s="426"/>
      <c r="CD16" s="426"/>
      <c r="CE16" s="426"/>
      <c r="CF16" s="426"/>
      <c r="CG16" s="442"/>
      <c r="CH16" s="454"/>
      <c r="CI16" s="466"/>
      <c r="CJ16" s="466"/>
      <c r="CK16" s="466"/>
      <c r="CL16" s="712"/>
      <c r="CM16" s="454"/>
      <c r="CN16" s="466"/>
      <c r="CO16" s="466"/>
      <c r="CP16" s="466"/>
      <c r="CQ16" s="712"/>
      <c r="CR16" s="454"/>
      <c r="CS16" s="466"/>
      <c r="CT16" s="466"/>
      <c r="CU16" s="466"/>
      <c r="CV16" s="712"/>
      <c r="CW16" s="454"/>
      <c r="CX16" s="466"/>
      <c r="CY16" s="466"/>
      <c r="CZ16" s="466"/>
      <c r="DA16" s="712"/>
      <c r="DB16" s="454"/>
      <c r="DC16" s="466"/>
      <c r="DD16" s="466"/>
      <c r="DE16" s="466"/>
      <c r="DF16" s="712"/>
      <c r="DG16" s="454"/>
      <c r="DH16" s="466"/>
      <c r="DI16" s="466"/>
      <c r="DJ16" s="466"/>
      <c r="DK16" s="712"/>
      <c r="DL16" s="454"/>
      <c r="DM16" s="466"/>
      <c r="DN16" s="466"/>
      <c r="DO16" s="466"/>
      <c r="DP16" s="712"/>
      <c r="DQ16" s="454"/>
      <c r="DR16" s="466"/>
      <c r="DS16" s="466"/>
      <c r="DT16" s="466"/>
      <c r="DU16" s="712"/>
      <c r="DV16" s="406"/>
      <c r="DW16" s="426"/>
      <c r="DX16" s="426"/>
      <c r="DY16" s="426"/>
      <c r="DZ16" s="749"/>
      <c r="EA16" s="609"/>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84"/>
      <c r="AV17" s="584"/>
      <c r="AW17" s="584"/>
      <c r="AX17" s="584"/>
      <c r="AY17" s="611"/>
      <c r="AZ17" s="382"/>
      <c r="BA17" s="382"/>
      <c r="BB17" s="382"/>
      <c r="BC17" s="382"/>
      <c r="BD17" s="382"/>
      <c r="BE17" s="609"/>
      <c r="BF17" s="609"/>
      <c r="BG17" s="609"/>
      <c r="BH17" s="609"/>
      <c r="BI17" s="609"/>
      <c r="BJ17" s="609"/>
      <c r="BK17" s="609"/>
      <c r="BL17" s="609"/>
      <c r="BM17" s="609"/>
      <c r="BN17" s="609"/>
      <c r="BO17" s="609"/>
      <c r="BP17" s="609"/>
      <c r="BQ17" s="377">
        <v>11</v>
      </c>
      <c r="BR17" s="663"/>
      <c r="BS17" s="406"/>
      <c r="BT17" s="426"/>
      <c r="BU17" s="426"/>
      <c r="BV17" s="426"/>
      <c r="BW17" s="426"/>
      <c r="BX17" s="426"/>
      <c r="BY17" s="426"/>
      <c r="BZ17" s="426"/>
      <c r="CA17" s="426"/>
      <c r="CB17" s="426"/>
      <c r="CC17" s="426"/>
      <c r="CD17" s="426"/>
      <c r="CE17" s="426"/>
      <c r="CF17" s="426"/>
      <c r="CG17" s="442"/>
      <c r="CH17" s="454"/>
      <c r="CI17" s="466"/>
      <c r="CJ17" s="466"/>
      <c r="CK17" s="466"/>
      <c r="CL17" s="712"/>
      <c r="CM17" s="454"/>
      <c r="CN17" s="466"/>
      <c r="CO17" s="466"/>
      <c r="CP17" s="466"/>
      <c r="CQ17" s="712"/>
      <c r="CR17" s="454"/>
      <c r="CS17" s="466"/>
      <c r="CT17" s="466"/>
      <c r="CU17" s="466"/>
      <c r="CV17" s="712"/>
      <c r="CW17" s="454"/>
      <c r="CX17" s="466"/>
      <c r="CY17" s="466"/>
      <c r="CZ17" s="466"/>
      <c r="DA17" s="712"/>
      <c r="DB17" s="454"/>
      <c r="DC17" s="466"/>
      <c r="DD17" s="466"/>
      <c r="DE17" s="466"/>
      <c r="DF17" s="712"/>
      <c r="DG17" s="454"/>
      <c r="DH17" s="466"/>
      <c r="DI17" s="466"/>
      <c r="DJ17" s="466"/>
      <c r="DK17" s="712"/>
      <c r="DL17" s="454"/>
      <c r="DM17" s="466"/>
      <c r="DN17" s="466"/>
      <c r="DO17" s="466"/>
      <c r="DP17" s="712"/>
      <c r="DQ17" s="454"/>
      <c r="DR17" s="466"/>
      <c r="DS17" s="466"/>
      <c r="DT17" s="466"/>
      <c r="DU17" s="712"/>
      <c r="DV17" s="406"/>
      <c r="DW17" s="426"/>
      <c r="DX17" s="426"/>
      <c r="DY17" s="426"/>
      <c r="DZ17" s="749"/>
      <c r="EA17" s="609"/>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84"/>
      <c r="AV18" s="584"/>
      <c r="AW18" s="584"/>
      <c r="AX18" s="584"/>
      <c r="AY18" s="611"/>
      <c r="AZ18" s="382"/>
      <c r="BA18" s="382"/>
      <c r="BB18" s="382"/>
      <c r="BC18" s="382"/>
      <c r="BD18" s="382"/>
      <c r="BE18" s="609"/>
      <c r="BF18" s="609"/>
      <c r="BG18" s="609"/>
      <c r="BH18" s="609"/>
      <c r="BI18" s="609"/>
      <c r="BJ18" s="609"/>
      <c r="BK18" s="609"/>
      <c r="BL18" s="609"/>
      <c r="BM18" s="609"/>
      <c r="BN18" s="609"/>
      <c r="BO18" s="609"/>
      <c r="BP18" s="609"/>
      <c r="BQ18" s="377">
        <v>12</v>
      </c>
      <c r="BR18" s="663"/>
      <c r="BS18" s="406"/>
      <c r="BT18" s="426"/>
      <c r="BU18" s="426"/>
      <c r="BV18" s="426"/>
      <c r="BW18" s="426"/>
      <c r="BX18" s="426"/>
      <c r="BY18" s="426"/>
      <c r="BZ18" s="426"/>
      <c r="CA18" s="426"/>
      <c r="CB18" s="426"/>
      <c r="CC18" s="426"/>
      <c r="CD18" s="426"/>
      <c r="CE18" s="426"/>
      <c r="CF18" s="426"/>
      <c r="CG18" s="442"/>
      <c r="CH18" s="454"/>
      <c r="CI18" s="466"/>
      <c r="CJ18" s="466"/>
      <c r="CK18" s="466"/>
      <c r="CL18" s="712"/>
      <c r="CM18" s="454"/>
      <c r="CN18" s="466"/>
      <c r="CO18" s="466"/>
      <c r="CP18" s="466"/>
      <c r="CQ18" s="712"/>
      <c r="CR18" s="454"/>
      <c r="CS18" s="466"/>
      <c r="CT18" s="466"/>
      <c r="CU18" s="466"/>
      <c r="CV18" s="712"/>
      <c r="CW18" s="454"/>
      <c r="CX18" s="466"/>
      <c r="CY18" s="466"/>
      <c r="CZ18" s="466"/>
      <c r="DA18" s="712"/>
      <c r="DB18" s="454"/>
      <c r="DC18" s="466"/>
      <c r="DD18" s="466"/>
      <c r="DE18" s="466"/>
      <c r="DF18" s="712"/>
      <c r="DG18" s="454"/>
      <c r="DH18" s="466"/>
      <c r="DI18" s="466"/>
      <c r="DJ18" s="466"/>
      <c r="DK18" s="712"/>
      <c r="DL18" s="454"/>
      <c r="DM18" s="466"/>
      <c r="DN18" s="466"/>
      <c r="DO18" s="466"/>
      <c r="DP18" s="712"/>
      <c r="DQ18" s="454"/>
      <c r="DR18" s="466"/>
      <c r="DS18" s="466"/>
      <c r="DT18" s="466"/>
      <c r="DU18" s="712"/>
      <c r="DV18" s="406"/>
      <c r="DW18" s="426"/>
      <c r="DX18" s="426"/>
      <c r="DY18" s="426"/>
      <c r="DZ18" s="749"/>
      <c r="EA18" s="609"/>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84"/>
      <c r="AV19" s="584"/>
      <c r="AW19" s="584"/>
      <c r="AX19" s="584"/>
      <c r="AY19" s="611"/>
      <c r="AZ19" s="382"/>
      <c r="BA19" s="382"/>
      <c r="BB19" s="382"/>
      <c r="BC19" s="382"/>
      <c r="BD19" s="382"/>
      <c r="BE19" s="609"/>
      <c r="BF19" s="609"/>
      <c r="BG19" s="609"/>
      <c r="BH19" s="609"/>
      <c r="BI19" s="609"/>
      <c r="BJ19" s="609"/>
      <c r="BK19" s="609"/>
      <c r="BL19" s="609"/>
      <c r="BM19" s="609"/>
      <c r="BN19" s="609"/>
      <c r="BO19" s="609"/>
      <c r="BP19" s="609"/>
      <c r="BQ19" s="377">
        <v>13</v>
      </c>
      <c r="BR19" s="663"/>
      <c r="BS19" s="406"/>
      <c r="BT19" s="426"/>
      <c r="BU19" s="426"/>
      <c r="BV19" s="426"/>
      <c r="BW19" s="426"/>
      <c r="BX19" s="426"/>
      <c r="BY19" s="426"/>
      <c r="BZ19" s="426"/>
      <c r="CA19" s="426"/>
      <c r="CB19" s="426"/>
      <c r="CC19" s="426"/>
      <c r="CD19" s="426"/>
      <c r="CE19" s="426"/>
      <c r="CF19" s="426"/>
      <c r="CG19" s="442"/>
      <c r="CH19" s="454"/>
      <c r="CI19" s="466"/>
      <c r="CJ19" s="466"/>
      <c r="CK19" s="466"/>
      <c r="CL19" s="712"/>
      <c r="CM19" s="454"/>
      <c r="CN19" s="466"/>
      <c r="CO19" s="466"/>
      <c r="CP19" s="466"/>
      <c r="CQ19" s="712"/>
      <c r="CR19" s="454"/>
      <c r="CS19" s="466"/>
      <c r="CT19" s="466"/>
      <c r="CU19" s="466"/>
      <c r="CV19" s="712"/>
      <c r="CW19" s="454"/>
      <c r="CX19" s="466"/>
      <c r="CY19" s="466"/>
      <c r="CZ19" s="466"/>
      <c r="DA19" s="712"/>
      <c r="DB19" s="454"/>
      <c r="DC19" s="466"/>
      <c r="DD19" s="466"/>
      <c r="DE19" s="466"/>
      <c r="DF19" s="712"/>
      <c r="DG19" s="454"/>
      <c r="DH19" s="466"/>
      <c r="DI19" s="466"/>
      <c r="DJ19" s="466"/>
      <c r="DK19" s="712"/>
      <c r="DL19" s="454"/>
      <c r="DM19" s="466"/>
      <c r="DN19" s="466"/>
      <c r="DO19" s="466"/>
      <c r="DP19" s="712"/>
      <c r="DQ19" s="454"/>
      <c r="DR19" s="466"/>
      <c r="DS19" s="466"/>
      <c r="DT19" s="466"/>
      <c r="DU19" s="712"/>
      <c r="DV19" s="406"/>
      <c r="DW19" s="426"/>
      <c r="DX19" s="426"/>
      <c r="DY19" s="426"/>
      <c r="DZ19" s="749"/>
      <c r="EA19" s="609"/>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84"/>
      <c r="AV20" s="584"/>
      <c r="AW20" s="584"/>
      <c r="AX20" s="584"/>
      <c r="AY20" s="611"/>
      <c r="AZ20" s="382"/>
      <c r="BA20" s="382"/>
      <c r="BB20" s="382"/>
      <c r="BC20" s="382"/>
      <c r="BD20" s="382"/>
      <c r="BE20" s="609"/>
      <c r="BF20" s="609"/>
      <c r="BG20" s="609"/>
      <c r="BH20" s="609"/>
      <c r="BI20" s="609"/>
      <c r="BJ20" s="609"/>
      <c r="BK20" s="609"/>
      <c r="BL20" s="609"/>
      <c r="BM20" s="609"/>
      <c r="BN20" s="609"/>
      <c r="BO20" s="609"/>
      <c r="BP20" s="609"/>
      <c r="BQ20" s="377">
        <v>14</v>
      </c>
      <c r="BR20" s="663"/>
      <c r="BS20" s="406"/>
      <c r="BT20" s="426"/>
      <c r="BU20" s="426"/>
      <c r="BV20" s="426"/>
      <c r="BW20" s="426"/>
      <c r="BX20" s="426"/>
      <c r="BY20" s="426"/>
      <c r="BZ20" s="426"/>
      <c r="CA20" s="426"/>
      <c r="CB20" s="426"/>
      <c r="CC20" s="426"/>
      <c r="CD20" s="426"/>
      <c r="CE20" s="426"/>
      <c r="CF20" s="426"/>
      <c r="CG20" s="442"/>
      <c r="CH20" s="454"/>
      <c r="CI20" s="466"/>
      <c r="CJ20" s="466"/>
      <c r="CK20" s="466"/>
      <c r="CL20" s="712"/>
      <c r="CM20" s="454"/>
      <c r="CN20" s="466"/>
      <c r="CO20" s="466"/>
      <c r="CP20" s="466"/>
      <c r="CQ20" s="712"/>
      <c r="CR20" s="454"/>
      <c r="CS20" s="466"/>
      <c r="CT20" s="466"/>
      <c r="CU20" s="466"/>
      <c r="CV20" s="712"/>
      <c r="CW20" s="454"/>
      <c r="CX20" s="466"/>
      <c r="CY20" s="466"/>
      <c r="CZ20" s="466"/>
      <c r="DA20" s="712"/>
      <c r="DB20" s="454"/>
      <c r="DC20" s="466"/>
      <c r="DD20" s="466"/>
      <c r="DE20" s="466"/>
      <c r="DF20" s="712"/>
      <c r="DG20" s="454"/>
      <c r="DH20" s="466"/>
      <c r="DI20" s="466"/>
      <c r="DJ20" s="466"/>
      <c r="DK20" s="712"/>
      <c r="DL20" s="454"/>
      <c r="DM20" s="466"/>
      <c r="DN20" s="466"/>
      <c r="DO20" s="466"/>
      <c r="DP20" s="712"/>
      <c r="DQ20" s="454"/>
      <c r="DR20" s="466"/>
      <c r="DS20" s="466"/>
      <c r="DT20" s="466"/>
      <c r="DU20" s="712"/>
      <c r="DV20" s="406"/>
      <c r="DW20" s="426"/>
      <c r="DX20" s="426"/>
      <c r="DY20" s="426"/>
      <c r="DZ20" s="749"/>
      <c r="EA20" s="609"/>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84"/>
      <c r="AV21" s="584"/>
      <c r="AW21" s="584"/>
      <c r="AX21" s="584"/>
      <c r="AY21" s="611"/>
      <c r="AZ21" s="382"/>
      <c r="BA21" s="382"/>
      <c r="BB21" s="382"/>
      <c r="BC21" s="382"/>
      <c r="BD21" s="382"/>
      <c r="BE21" s="609"/>
      <c r="BF21" s="609"/>
      <c r="BG21" s="609"/>
      <c r="BH21" s="609"/>
      <c r="BI21" s="609"/>
      <c r="BJ21" s="609"/>
      <c r="BK21" s="609"/>
      <c r="BL21" s="609"/>
      <c r="BM21" s="609"/>
      <c r="BN21" s="609"/>
      <c r="BO21" s="609"/>
      <c r="BP21" s="609"/>
      <c r="BQ21" s="377">
        <v>15</v>
      </c>
      <c r="BR21" s="663"/>
      <c r="BS21" s="406"/>
      <c r="BT21" s="426"/>
      <c r="BU21" s="426"/>
      <c r="BV21" s="426"/>
      <c r="BW21" s="426"/>
      <c r="BX21" s="426"/>
      <c r="BY21" s="426"/>
      <c r="BZ21" s="426"/>
      <c r="CA21" s="426"/>
      <c r="CB21" s="426"/>
      <c r="CC21" s="426"/>
      <c r="CD21" s="426"/>
      <c r="CE21" s="426"/>
      <c r="CF21" s="426"/>
      <c r="CG21" s="442"/>
      <c r="CH21" s="454"/>
      <c r="CI21" s="466"/>
      <c r="CJ21" s="466"/>
      <c r="CK21" s="466"/>
      <c r="CL21" s="712"/>
      <c r="CM21" s="454"/>
      <c r="CN21" s="466"/>
      <c r="CO21" s="466"/>
      <c r="CP21" s="466"/>
      <c r="CQ21" s="712"/>
      <c r="CR21" s="454"/>
      <c r="CS21" s="466"/>
      <c r="CT21" s="466"/>
      <c r="CU21" s="466"/>
      <c r="CV21" s="712"/>
      <c r="CW21" s="454"/>
      <c r="CX21" s="466"/>
      <c r="CY21" s="466"/>
      <c r="CZ21" s="466"/>
      <c r="DA21" s="712"/>
      <c r="DB21" s="454"/>
      <c r="DC21" s="466"/>
      <c r="DD21" s="466"/>
      <c r="DE21" s="466"/>
      <c r="DF21" s="712"/>
      <c r="DG21" s="454"/>
      <c r="DH21" s="466"/>
      <c r="DI21" s="466"/>
      <c r="DJ21" s="466"/>
      <c r="DK21" s="712"/>
      <c r="DL21" s="454"/>
      <c r="DM21" s="466"/>
      <c r="DN21" s="466"/>
      <c r="DO21" s="466"/>
      <c r="DP21" s="712"/>
      <c r="DQ21" s="454"/>
      <c r="DR21" s="466"/>
      <c r="DS21" s="466"/>
      <c r="DT21" s="466"/>
      <c r="DU21" s="712"/>
      <c r="DV21" s="406"/>
      <c r="DW21" s="426"/>
      <c r="DX21" s="426"/>
      <c r="DY21" s="426"/>
      <c r="DZ21" s="749"/>
      <c r="EA21" s="609"/>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85"/>
      <c r="AV22" s="585"/>
      <c r="AW22" s="585"/>
      <c r="AX22" s="585"/>
      <c r="AY22" s="612"/>
      <c r="AZ22" s="618" t="s">
        <v>448</v>
      </c>
      <c r="BA22" s="618"/>
      <c r="BB22" s="618"/>
      <c r="BC22" s="618"/>
      <c r="BD22" s="630"/>
      <c r="BE22" s="609"/>
      <c r="BF22" s="609"/>
      <c r="BG22" s="609"/>
      <c r="BH22" s="609"/>
      <c r="BI22" s="609"/>
      <c r="BJ22" s="609"/>
      <c r="BK22" s="609"/>
      <c r="BL22" s="609"/>
      <c r="BM22" s="609"/>
      <c r="BN22" s="609"/>
      <c r="BO22" s="609"/>
      <c r="BP22" s="609"/>
      <c r="BQ22" s="377">
        <v>16</v>
      </c>
      <c r="BR22" s="663"/>
      <c r="BS22" s="406"/>
      <c r="BT22" s="426"/>
      <c r="BU22" s="426"/>
      <c r="BV22" s="426"/>
      <c r="BW22" s="426"/>
      <c r="BX22" s="426"/>
      <c r="BY22" s="426"/>
      <c r="BZ22" s="426"/>
      <c r="CA22" s="426"/>
      <c r="CB22" s="426"/>
      <c r="CC22" s="426"/>
      <c r="CD22" s="426"/>
      <c r="CE22" s="426"/>
      <c r="CF22" s="426"/>
      <c r="CG22" s="442"/>
      <c r="CH22" s="454"/>
      <c r="CI22" s="466"/>
      <c r="CJ22" s="466"/>
      <c r="CK22" s="466"/>
      <c r="CL22" s="712"/>
      <c r="CM22" s="454"/>
      <c r="CN22" s="466"/>
      <c r="CO22" s="466"/>
      <c r="CP22" s="466"/>
      <c r="CQ22" s="712"/>
      <c r="CR22" s="454"/>
      <c r="CS22" s="466"/>
      <c r="CT22" s="466"/>
      <c r="CU22" s="466"/>
      <c r="CV22" s="712"/>
      <c r="CW22" s="454"/>
      <c r="CX22" s="466"/>
      <c r="CY22" s="466"/>
      <c r="CZ22" s="466"/>
      <c r="DA22" s="712"/>
      <c r="DB22" s="454"/>
      <c r="DC22" s="466"/>
      <c r="DD22" s="466"/>
      <c r="DE22" s="466"/>
      <c r="DF22" s="712"/>
      <c r="DG22" s="454"/>
      <c r="DH22" s="466"/>
      <c r="DI22" s="466"/>
      <c r="DJ22" s="466"/>
      <c r="DK22" s="712"/>
      <c r="DL22" s="454"/>
      <c r="DM22" s="466"/>
      <c r="DN22" s="466"/>
      <c r="DO22" s="466"/>
      <c r="DP22" s="712"/>
      <c r="DQ22" s="454"/>
      <c r="DR22" s="466"/>
      <c r="DS22" s="466"/>
      <c r="DT22" s="466"/>
      <c r="DU22" s="712"/>
      <c r="DV22" s="406"/>
      <c r="DW22" s="426"/>
      <c r="DX22" s="426"/>
      <c r="DY22" s="426"/>
      <c r="DZ22" s="749"/>
      <c r="EA22" s="609"/>
    </row>
    <row r="23" spans="1:131" s="368" customFormat="1" ht="26.25" customHeight="1">
      <c r="A23" s="378" t="s">
        <v>250</v>
      </c>
      <c r="B23" s="407" t="s">
        <v>305</v>
      </c>
      <c r="C23" s="427"/>
      <c r="D23" s="427"/>
      <c r="E23" s="427"/>
      <c r="F23" s="427"/>
      <c r="G23" s="427"/>
      <c r="H23" s="427"/>
      <c r="I23" s="427"/>
      <c r="J23" s="427"/>
      <c r="K23" s="427"/>
      <c r="L23" s="427"/>
      <c r="M23" s="427"/>
      <c r="N23" s="427"/>
      <c r="O23" s="427"/>
      <c r="P23" s="443"/>
      <c r="Q23" s="450">
        <f>Q7</f>
        <v>3245</v>
      </c>
      <c r="R23" s="462"/>
      <c r="S23" s="462"/>
      <c r="T23" s="462"/>
      <c r="U23" s="462"/>
      <c r="V23" s="462">
        <f>V7</f>
        <v>3045</v>
      </c>
      <c r="W23" s="462"/>
      <c r="X23" s="462"/>
      <c r="Y23" s="462"/>
      <c r="Z23" s="462"/>
      <c r="AA23" s="462">
        <f>AA7</f>
        <v>200</v>
      </c>
      <c r="AB23" s="462"/>
      <c r="AC23" s="462"/>
      <c r="AD23" s="462"/>
      <c r="AE23" s="507"/>
      <c r="AF23" s="521">
        <v>83</v>
      </c>
      <c r="AG23" s="462"/>
      <c r="AH23" s="462"/>
      <c r="AI23" s="462"/>
      <c r="AJ23" s="539"/>
      <c r="AK23" s="547"/>
      <c r="AL23" s="465"/>
      <c r="AM23" s="465"/>
      <c r="AN23" s="465"/>
      <c r="AO23" s="465"/>
      <c r="AP23" s="462">
        <f>AP7</f>
        <v>1272</v>
      </c>
      <c r="AQ23" s="462"/>
      <c r="AR23" s="462"/>
      <c r="AS23" s="462"/>
      <c r="AT23" s="462"/>
      <c r="AU23" s="586"/>
      <c r="AV23" s="586"/>
      <c r="AW23" s="586"/>
      <c r="AX23" s="586"/>
      <c r="AY23" s="613"/>
      <c r="AZ23" s="619" t="s">
        <v>201</v>
      </c>
      <c r="BA23" s="629"/>
      <c r="BB23" s="629"/>
      <c r="BC23" s="629"/>
      <c r="BD23" s="631"/>
      <c r="BE23" s="609"/>
      <c r="BF23" s="609"/>
      <c r="BG23" s="609"/>
      <c r="BH23" s="609"/>
      <c r="BI23" s="609"/>
      <c r="BJ23" s="609"/>
      <c r="BK23" s="609"/>
      <c r="BL23" s="609"/>
      <c r="BM23" s="609"/>
      <c r="BN23" s="609"/>
      <c r="BO23" s="609"/>
      <c r="BP23" s="609"/>
      <c r="BQ23" s="377">
        <v>17</v>
      </c>
      <c r="BR23" s="663"/>
      <c r="BS23" s="406"/>
      <c r="BT23" s="426"/>
      <c r="BU23" s="426"/>
      <c r="BV23" s="426"/>
      <c r="BW23" s="426"/>
      <c r="BX23" s="426"/>
      <c r="BY23" s="426"/>
      <c r="BZ23" s="426"/>
      <c r="CA23" s="426"/>
      <c r="CB23" s="426"/>
      <c r="CC23" s="426"/>
      <c r="CD23" s="426"/>
      <c r="CE23" s="426"/>
      <c r="CF23" s="426"/>
      <c r="CG23" s="442"/>
      <c r="CH23" s="454"/>
      <c r="CI23" s="466"/>
      <c r="CJ23" s="466"/>
      <c r="CK23" s="466"/>
      <c r="CL23" s="712"/>
      <c r="CM23" s="454"/>
      <c r="CN23" s="466"/>
      <c r="CO23" s="466"/>
      <c r="CP23" s="466"/>
      <c r="CQ23" s="712"/>
      <c r="CR23" s="454"/>
      <c r="CS23" s="466"/>
      <c r="CT23" s="466"/>
      <c r="CU23" s="466"/>
      <c r="CV23" s="712"/>
      <c r="CW23" s="454"/>
      <c r="CX23" s="466"/>
      <c r="CY23" s="466"/>
      <c r="CZ23" s="466"/>
      <c r="DA23" s="712"/>
      <c r="DB23" s="454"/>
      <c r="DC23" s="466"/>
      <c r="DD23" s="466"/>
      <c r="DE23" s="466"/>
      <c r="DF23" s="712"/>
      <c r="DG23" s="454"/>
      <c r="DH23" s="466"/>
      <c r="DI23" s="466"/>
      <c r="DJ23" s="466"/>
      <c r="DK23" s="712"/>
      <c r="DL23" s="454"/>
      <c r="DM23" s="466"/>
      <c r="DN23" s="466"/>
      <c r="DO23" s="466"/>
      <c r="DP23" s="712"/>
      <c r="DQ23" s="454"/>
      <c r="DR23" s="466"/>
      <c r="DS23" s="466"/>
      <c r="DT23" s="466"/>
      <c r="DU23" s="712"/>
      <c r="DV23" s="406"/>
      <c r="DW23" s="426"/>
      <c r="DX23" s="426"/>
      <c r="DY23" s="426"/>
      <c r="DZ23" s="749"/>
      <c r="EA23" s="609"/>
    </row>
    <row r="24" spans="1:131" s="368" customFormat="1" ht="26.25" customHeight="1">
      <c r="A24" s="379" t="s">
        <v>370</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9"/>
      <c r="BF24" s="609"/>
      <c r="BG24" s="609"/>
      <c r="BH24" s="609"/>
      <c r="BI24" s="609"/>
      <c r="BJ24" s="609"/>
      <c r="BK24" s="609"/>
      <c r="BL24" s="609"/>
      <c r="BM24" s="609"/>
      <c r="BN24" s="609"/>
      <c r="BO24" s="609"/>
      <c r="BP24" s="609"/>
      <c r="BQ24" s="377">
        <v>18</v>
      </c>
      <c r="BR24" s="663"/>
      <c r="BS24" s="406"/>
      <c r="BT24" s="426"/>
      <c r="BU24" s="426"/>
      <c r="BV24" s="426"/>
      <c r="BW24" s="426"/>
      <c r="BX24" s="426"/>
      <c r="BY24" s="426"/>
      <c r="BZ24" s="426"/>
      <c r="CA24" s="426"/>
      <c r="CB24" s="426"/>
      <c r="CC24" s="426"/>
      <c r="CD24" s="426"/>
      <c r="CE24" s="426"/>
      <c r="CF24" s="426"/>
      <c r="CG24" s="442"/>
      <c r="CH24" s="454"/>
      <c r="CI24" s="466"/>
      <c r="CJ24" s="466"/>
      <c r="CK24" s="466"/>
      <c r="CL24" s="712"/>
      <c r="CM24" s="454"/>
      <c r="CN24" s="466"/>
      <c r="CO24" s="466"/>
      <c r="CP24" s="466"/>
      <c r="CQ24" s="712"/>
      <c r="CR24" s="454"/>
      <c r="CS24" s="466"/>
      <c r="CT24" s="466"/>
      <c r="CU24" s="466"/>
      <c r="CV24" s="712"/>
      <c r="CW24" s="454"/>
      <c r="CX24" s="466"/>
      <c r="CY24" s="466"/>
      <c r="CZ24" s="466"/>
      <c r="DA24" s="712"/>
      <c r="DB24" s="454"/>
      <c r="DC24" s="466"/>
      <c r="DD24" s="466"/>
      <c r="DE24" s="466"/>
      <c r="DF24" s="712"/>
      <c r="DG24" s="454"/>
      <c r="DH24" s="466"/>
      <c r="DI24" s="466"/>
      <c r="DJ24" s="466"/>
      <c r="DK24" s="712"/>
      <c r="DL24" s="454"/>
      <c r="DM24" s="466"/>
      <c r="DN24" s="466"/>
      <c r="DO24" s="466"/>
      <c r="DP24" s="712"/>
      <c r="DQ24" s="454"/>
      <c r="DR24" s="466"/>
      <c r="DS24" s="466"/>
      <c r="DT24" s="466"/>
      <c r="DU24" s="712"/>
      <c r="DV24" s="406"/>
      <c r="DW24" s="426"/>
      <c r="DX24" s="426"/>
      <c r="DY24" s="426"/>
      <c r="DZ24" s="749"/>
      <c r="EA24" s="609"/>
    </row>
    <row r="25" spans="1:131" s="366" customFormat="1" ht="26.25" customHeight="1">
      <c r="A25" s="373" t="s">
        <v>419</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63"/>
      <c r="BS25" s="406"/>
      <c r="BT25" s="426"/>
      <c r="BU25" s="426"/>
      <c r="BV25" s="426"/>
      <c r="BW25" s="426"/>
      <c r="BX25" s="426"/>
      <c r="BY25" s="426"/>
      <c r="BZ25" s="426"/>
      <c r="CA25" s="426"/>
      <c r="CB25" s="426"/>
      <c r="CC25" s="426"/>
      <c r="CD25" s="426"/>
      <c r="CE25" s="426"/>
      <c r="CF25" s="426"/>
      <c r="CG25" s="442"/>
      <c r="CH25" s="454"/>
      <c r="CI25" s="466"/>
      <c r="CJ25" s="466"/>
      <c r="CK25" s="466"/>
      <c r="CL25" s="712"/>
      <c r="CM25" s="454"/>
      <c r="CN25" s="466"/>
      <c r="CO25" s="466"/>
      <c r="CP25" s="466"/>
      <c r="CQ25" s="712"/>
      <c r="CR25" s="454"/>
      <c r="CS25" s="466"/>
      <c r="CT25" s="466"/>
      <c r="CU25" s="466"/>
      <c r="CV25" s="712"/>
      <c r="CW25" s="454"/>
      <c r="CX25" s="466"/>
      <c r="CY25" s="466"/>
      <c r="CZ25" s="466"/>
      <c r="DA25" s="712"/>
      <c r="DB25" s="454"/>
      <c r="DC25" s="466"/>
      <c r="DD25" s="466"/>
      <c r="DE25" s="466"/>
      <c r="DF25" s="712"/>
      <c r="DG25" s="454"/>
      <c r="DH25" s="466"/>
      <c r="DI25" s="466"/>
      <c r="DJ25" s="466"/>
      <c r="DK25" s="712"/>
      <c r="DL25" s="454"/>
      <c r="DM25" s="466"/>
      <c r="DN25" s="466"/>
      <c r="DO25" s="466"/>
      <c r="DP25" s="712"/>
      <c r="DQ25" s="454"/>
      <c r="DR25" s="466"/>
      <c r="DS25" s="466"/>
      <c r="DT25" s="466"/>
      <c r="DU25" s="712"/>
      <c r="DV25" s="406"/>
      <c r="DW25" s="426"/>
      <c r="DX25" s="426"/>
      <c r="DY25" s="426"/>
      <c r="DZ25" s="749"/>
      <c r="EA25" s="369"/>
    </row>
    <row r="26" spans="1:131" s="366" customFormat="1" ht="26.25" customHeight="1">
      <c r="A26" s="374" t="s">
        <v>433</v>
      </c>
      <c r="B26" s="403"/>
      <c r="C26" s="403"/>
      <c r="D26" s="403"/>
      <c r="E26" s="403"/>
      <c r="F26" s="403"/>
      <c r="G26" s="403"/>
      <c r="H26" s="403"/>
      <c r="I26" s="403"/>
      <c r="J26" s="403"/>
      <c r="K26" s="403"/>
      <c r="L26" s="403"/>
      <c r="M26" s="403"/>
      <c r="N26" s="403"/>
      <c r="O26" s="403"/>
      <c r="P26" s="439"/>
      <c r="Q26" s="445" t="s">
        <v>450</v>
      </c>
      <c r="R26" s="457"/>
      <c r="S26" s="457"/>
      <c r="T26" s="457"/>
      <c r="U26" s="468"/>
      <c r="V26" s="445" t="s">
        <v>451</v>
      </c>
      <c r="W26" s="457"/>
      <c r="X26" s="457"/>
      <c r="Y26" s="457"/>
      <c r="Z26" s="468"/>
      <c r="AA26" s="445" t="s">
        <v>452</v>
      </c>
      <c r="AB26" s="457"/>
      <c r="AC26" s="457"/>
      <c r="AD26" s="457"/>
      <c r="AE26" s="457"/>
      <c r="AF26" s="522" t="s">
        <v>247</v>
      </c>
      <c r="AG26" s="533"/>
      <c r="AH26" s="533"/>
      <c r="AI26" s="533"/>
      <c r="AJ26" s="540"/>
      <c r="AK26" s="457" t="s">
        <v>387</v>
      </c>
      <c r="AL26" s="457"/>
      <c r="AM26" s="457"/>
      <c r="AN26" s="457"/>
      <c r="AO26" s="468"/>
      <c r="AP26" s="445" t="s">
        <v>356</v>
      </c>
      <c r="AQ26" s="457"/>
      <c r="AR26" s="457"/>
      <c r="AS26" s="457"/>
      <c r="AT26" s="468"/>
      <c r="AU26" s="445" t="s">
        <v>453</v>
      </c>
      <c r="AV26" s="457"/>
      <c r="AW26" s="457"/>
      <c r="AX26" s="457"/>
      <c r="AY26" s="468"/>
      <c r="AZ26" s="445" t="s">
        <v>454</v>
      </c>
      <c r="BA26" s="457"/>
      <c r="BB26" s="457"/>
      <c r="BC26" s="457"/>
      <c r="BD26" s="468"/>
      <c r="BE26" s="445" t="s">
        <v>439</v>
      </c>
      <c r="BF26" s="457"/>
      <c r="BG26" s="457"/>
      <c r="BH26" s="457"/>
      <c r="BI26" s="535"/>
      <c r="BJ26" s="382"/>
      <c r="BK26" s="382"/>
      <c r="BL26" s="382"/>
      <c r="BM26" s="382"/>
      <c r="BN26" s="382"/>
      <c r="BO26" s="381"/>
      <c r="BP26" s="381"/>
      <c r="BQ26" s="377">
        <v>20</v>
      </c>
      <c r="BR26" s="663"/>
      <c r="BS26" s="406"/>
      <c r="BT26" s="426"/>
      <c r="BU26" s="426"/>
      <c r="BV26" s="426"/>
      <c r="BW26" s="426"/>
      <c r="BX26" s="426"/>
      <c r="BY26" s="426"/>
      <c r="BZ26" s="426"/>
      <c r="CA26" s="426"/>
      <c r="CB26" s="426"/>
      <c r="CC26" s="426"/>
      <c r="CD26" s="426"/>
      <c r="CE26" s="426"/>
      <c r="CF26" s="426"/>
      <c r="CG26" s="442"/>
      <c r="CH26" s="454"/>
      <c r="CI26" s="466"/>
      <c r="CJ26" s="466"/>
      <c r="CK26" s="466"/>
      <c r="CL26" s="712"/>
      <c r="CM26" s="454"/>
      <c r="CN26" s="466"/>
      <c r="CO26" s="466"/>
      <c r="CP26" s="466"/>
      <c r="CQ26" s="712"/>
      <c r="CR26" s="454"/>
      <c r="CS26" s="466"/>
      <c r="CT26" s="466"/>
      <c r="CU26" s="466"/>
      <c r="CV26" s="712"/>
      <c r="CW26" s="454"/>
      <c r="CX26" s="466"/>
      <c r="CY26" s="466"/>
      <c r="CZ26" s="466"/>
      <c r="DA26" s="712"/>
      <c r="DB26" s="454"/>
      <c r="DC26" s="466"/>
      <c r="DD26" s="466"/>
      <c r="DE26" s="466"/>
      <c r="DF26" s="712"/>
      <c r="DG26" s="454"/>
      <c r="DH26" s="466"/>
      <c r="DI26" s="466"/>
      <c r="DJ26" s="466"/>
      <c r="DK26" s="712"/>
      <c r="DL26" s="454"/>
      <c r="DM26" s="466"/>
      <c r="DN26" s="466"/>
      <c r="DO26" s="466"/>
      <c r="DP26" s="712"/>
      <c r="DQ26" s="454"/>
      <c r="DR26" s="466"/>
      <c r="DS26" s="466"/>
      <c r="DT26" s="466"/>
      <c r="DU26" s="712"/>
      <c r="DV26" s="406"/>
      <c r="DW26" s="426"/>
      <c r="DX26" s="426"/>
      <c r="DY26" s="426"/>
      <c r="DZ26" s="749"/>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63"/>
      <c r="BS27" s="406"/>
      <c r="BT27" s="426"/>
      <c r="BU27" s="426"/>
      <c r="BV27" s="426"/>
      <c r="BW27" s="426"/>
      <c r="BX27" s="426"/>
      <c r="BY27" s="426"/>
      <c r="BZ27" s="426"/>
      <c r="CA27" s="426"/>
      <c r="CB27" s="426"/>
      <c r="CC27" s="426"/>
      <c r="CD27" s="426"/>
      <c r="CE27" s="426"/>
      <c r="CF27" s="426"/>
      <c r="CG27" s="442"/>
      <c r="CH27" s="454"/>
      <c r="CI27" s="466"/>
      <c r="CJ27" s="466"/>
      <c r="CK27" s="466"/>
      <c r="CL27" s="712"/>
      <c r="CM27" s="454"/>
      <c r="CN27" s="466"/>
      <c r="CO27" s="466"/>
      <c r="CP27" s="466"/>
      <c r="CQ27" s="712"/>
      <c r="CR27" s="454"/>
      <c r="CS27" s="466"/>
      <c r="CT27" s="466"/>
      <c r="CU27" s="466"/>
      <c r="CV27" s="712"/>
      <c r="CW27" s="454"/>
      <c r="CX27" s="466"/>
      <c r="CY27" s="466"/>
      <c r="CZ27" s="466"/>
      <c r="DA27" s="712"/>
      <c r="DB27" s="454"/>
      <c r="DC27" s="466"/>
      <c r="DD27" s="466"/>
      <c r="DE27" s="466"/>
      <c r="DF27" s="712"/>
      <c r="DG27" s="454"/>
      <c r="DH27" s="466"/>
      <c r="DI27" s="466"/>
      <c r="DJ27" s="466"/>
      <c r="DK27" s="712"/>
      <c r="DL27" s="454"/>
      <c r="DM27" s="466"/>
      <c r="DN27" s="466"/>
      <c r="DO27" s="466"/>
      <c r="DP27" s="712"/>
      <c r="DQ27" s="454"/>
      <c r="DR27" s="466"/>
      <c r="DS27" s="466"/>
      <c r="DT27" s="466"/>
      <c r="DU27" s="712"/>
      <c r="DV27" s="406"/>
      <c r="DW27" s="426"/>
      <c r="DX27" s="426"/>
      <c r="DY27" s="426"/>
      <c r="DZ27" s="749"/>
      <c r="EA27" s="369"/>
    </row>
    <row r="28" spans="1:131" s="366" customFormat="1" ht="26.25" customHeight="1">
      <c r="A28" s="380">
        <v>1</v>
      </c>
      <c r="B28" s="405" t="s">
        <v>455</v>
      </c>
      <c r="C28" s="425"/>
      <c r="D28" s="425"/>
      <c r="E28" s="425"/>
      <c r="F28" s="425"/>
      <c r="G28" s="425"/>
      <c r="H28" s="425"/>
      <c r="I28" s="425"/>
      <c r="J28" s="425"/>
      <c r="K28" s="425"/>
      <c r="L28" s="425"/>
      <c r="M28" s="425"/>
      <c r="N28" s="425"/>
      <c r="O28" s="425"/>
      <c r="P28" s="441"/>
      <c r="Q28" s="451">
        <f>ROUND('[1]１①②'!$D$29/1000,0)</f>
        <v>338</v>
      </c>
      <c r="R28" s="463"/>
      <c r="S28" s="463"/>
      <c r="T28" s="463"/>
      <c r="U28" s="463"/>
      <c r="V28" s="463">
        <f>ROUND('[1]１①②'!$E$29/1000,0)</f>
        <v>312</v>
      </c>
      <c r="W28" s="463"/>
      <c r="X28" s="463"/>
      <c r="Y28" s="463"/>
      <c r="Z28" s="463"/>
      <c r="AA28" s="463">
        <f>Q28-V28</f>
        <v>26</v>
      </c>
      <c r="AB28" s="463"/>
      <c r="AC28" s="463"/>
      <c r="AD28" s="463"/>
      <c r="AE28" s="508"/>
      <c r="AF28" s="524">
        <v>26</v>
      </c>
      <c r="AG28" s="463"/>
      <c r="AH28" s="463"/>
      <c r="AI28" s="463"/>
      <c r="AJ28" s="542"/>
      <c r="AK28" s="548">
        <f>ROUND('[4]３-(６),(７)'!$D$27/1000,0)</f>
        <v>27</v>
      </c>
      <c r="AL28" s="463"/>
      <c r="AM28" s="463"/>
      <c r="AN28" s="463"/>
      <c r="AO28" s="463"/>
      <c r="AP28" s="551" t="s">
        <v>201</v>
      </c>
      <c r="AQ28" s="561"/>
      <c r="AR28" s="561"/>
      <c r="AS28" s="561"/>
      <c r="AT28" s="571"/>
      <c r="AU28" s="551" t="s">
        <v>201</v>
      </c>
      <c r="AV28" s="561"/>
      <c r="AW28" s="561"/>
      <c r="AX28" s="561"/>
      <c r="AY28" s="571"/>
      <c r="AZ28" s="551" t="s">
        <v>201</v>
      </c>
      <c r="BA28" s="561"/>
      <c r="BB28" s="561"/>
      <c r="BC28" s="561"/>
      <c r="BD28" s="571"/>
      <c r="BE28" s="634"/>
      <c r="BF28" s="634"/>
      <c r="BG28" s="634"/>
      <c r="BH28" s="634"/>
      <c r="BI28" s="646"/>
      <c r="BJ28" s="382"/>
      <c r="BK28" s="382"/>
      <c r="BL28" s="382"/>
      <c r="BM28" s="382"/>
      <c r="BN28" s="382"/>
      <c r="BO28" s="381"/>
      <c r="BP28" s="381"/>
      <c r="BQ28" s="377">
        <v>22</v>
      </c>
      <c r="BR28" s="663"/>
      <c r="BS28" s="406"/>
      <c r="BT28" s="426"/>
      <c r="BU28" s="426"/>
      <c r="BV28" s="426"/>
      <c r="BW28" s="426"/>
      <c r="BX28" s="426"/>
      <c r="BY28" s="426"/>
      <c r="BZ28" s="426"/>
      <c r="CA28" s="426"/>
      <c r="CB28" s="426"/>
      <c r="CC28" s="426"/>
      <c r="CD28" s="426"/>
      <c r="CE28" s="426"/>
      <c r="CF28" s="426"/>
      <c r="CG28" s="442"/>
      <c r="CH28" s="454"/>
      <c r="CI28" s="466"/>
      <c r="CJ28" s="466"/>
      <c r="CK28" s="466"/>
      <c r="CL28" s="712"/>
      <c r="CM28" s="454"/>
      <c r="CN28" s="466"/>
      <c r="CO28" s="466"/>
      <c r="CP28" s="466"/>
      <c r="CQ28" s="712"/>
      <c r="CR28" s="454"/>
      <c r="CS28" s="466"/>
      <c r="CT28" s="466"/>
      <c r="CU28" s="466"/>
      <c r="CV28" s="712"/>
      <c r="CW28" s="454"/>
      <c r="CX28" s="466"/>
      <c r="CY28" s="466"/>
      <c r="CZ28" s="466"/>
      <c r="DA28" s="712"/>
      <c r="DB28" s="454"/>
      <c r="DC28" s="466"/>
      <c r="DD28" s="466"/>
      <c r="DE28" s="466"/>
      <c r="DF28" s="712"/>
      <c r="DG28" s="454"/>
      <c r="DH28" s="466"/>
      <c r="DI28" s="466"/>
      <c r="DJ28" s="466"/>
      <c r="DK28" s="712"/>
      <c r="DL28" s="454"/>
      <c r="DM28" s="466"/>
      <c r="DN28" s="466"/>
      <c r="DO28" s="466"/>
      <c r="DP28" s="712"/>
      <c r="DQ28" s="454"/>
      <c r="DR28" s="466"/>
      <c r="DS28" s="466"/>
      <c r="DT28" s="466"/>
      <c r="DU28" s="712"/>
      <c r="DV28" s="406"/>
      <c r="DW28" s="426"/>
      <c r="DX28" s="426"/>
      <c r="DY28" s="426"/>
      <c r="DZ28" s="749"/>
      <c r="EA28" s="369"/>
    </row>
    <row r="29" spans="1:131" s="366" customFormat="1" ht="26.25" customHeight="1">
      <c r="A29" s="380">
        <v>2</v>
      </c>
      <c r="B29" s="406" t="s">
        <v>456</v>
      </c>
      <c r="C29" s="426"/>
      <c r="D29" s="426"/>
      <c r="E29" s="426"/>
      <c r="F29" s="426"/>
      <c r="G29" s="426"/>
      <c r="H29" s="426"/>
      <c r="I29" s="426"/>
      <c r="J29" s="426"/>
      <c r="K29" s="426"/>
      <c r="L29" s="426"/>
      <c r="M29" s="426"/>
      <c r="N29" s="426"/>
      <c r="O29" s="426"/>
      <c r="P29" s="442"/>
      <c r="Q29" s="448">
        <f>ROUND('[1]１①②'!$D$30/1000,0)</f>
        <v>372</v>
      </c>
      <c r="R29" s="460"/>
      <c r="S29" s="460"/>
      <c r="T29" s="460"/>
      <c r="U29" s="460"/>
      <c r="V29" s="460">
        <f>ROUND('[1]１①②'!$E$30/1000,0)</f>
        <v>363</v>
      </c>
      <c r="W29" s="460"/>
      <c r="X29" s="460"/>
      <c r="Y29" s="460"/>
      <c r="Z29" s="460"/>
      <c r="AA29" s="460">
        <f>Q29-V29</f>
        <v>9</v>
      </c>
      <c r="AB29" s="460"/>
      <c r="AC29" s="460"/>
      <c r="AD29" s="460"/>
      <c r="AE29" s="471"/>
      <c r="AF29" s="520">
        <v>9</v>
      </c>
      <c r="AG29" s="466"/>
      <c r="AH29" s="466"/>
      <c r="AI29" s="466"/>
      <c r="AJ29" s="538"/>
      <c r="AK29" s="470">
        <f>ROUND('[4]３-(６),(７)'!$D$28/1000,0)</f>
        <v>59</v>
      </c>
      <c r="AL29" s="460"/>
      <c r="AM29" s="460"/>
      <c r="AN29" s="460"/>
      <c r="AO29" s="460"/>
      <c r="AP29" s="552" t="s">
        <v>201</v>
      </c>
      <c r="AQ29" s="562"/>
      <c r="AR29" s="562"/>
      <c r="AS29" s="562"/>
      <c r="AT29" s="572"/>
      <c r="AU29" s="552" t="s">
        <v>201</v>
      </c>
      <c r="AV29" s="562"/>
      <c r="AW29" s="562"/>
      <c r="AX29" s="562"/>
      <c r="AY29" s="572"/>
      <c r="AZ29" s="552" t="s">
        <v>201</v>
      </c>
      <c r="BA29" s="562"/>
      <c r="BB29" s="562"/>
      <c r="BC29" s="562"/>
      <c r="BD29" s="572"/>
      <c r="BE29" s="584"/>
      <c r="BF29" s="584"/>
      <c r="BG29" s="584"/>
      <c r="BH29" s="584"/>
      <c r="BI29" s="611"/>
      <c r="BJ29" s="382"/>
      <c r="BK29" s="382"/>
      <c r="BL29" s="382"/>
      <c r="BM29" s="382"/>
      <c r="BN29" s="382"/>
      <c r="BO29" s="381"/>
      <c r="BP29" s="381"/>
      <c r="BQ29" s="377">
        <v>23</v>
      </c>
      <c r="BR29" s="663"/>
      <c r="BS29" s="406"/>
      <c r="BT29" s="426"/>
      <c r="BU29" s="426"/>
      <c r="BV29" s="426"/>
      <c r="BW29" s="426"/>
      <c r="BX29" s="426"/>
      <c r="BY29" s="426"/>
      <c r="BZ29" s="426"/>
      <c r="CA29" s="426"/>
      <c r="CB29" s="426"/>
      <c r="CC29" s="426"/>
      <c r="CD29" s="426"/>
      <c r="CE29" s="426"/>
      <c r="CF29" s="426"/>
      <c r="CG29" s="442"/>
      <c r="CH29" s="454"/>
      <c r="CI29" s="466"/>
      <c r="CJ29" s="466"/>
      <c r="CK29" s="466"/>
      <c r="CL29" s="712"/>
      <c r="CM29" s="454"/>
      <c r="CN29" s="466"/>
      <c r="CO29" s="466"/>
      <c r="CP29" s="466"/>
      <c r="CQ29" s="712"/>
      <c r="CR29" s="454"/>
      <c r="CS29" s="466"/>
      <c r="CT29" s="466"/>
      <c r="CU29" s="466"/>
      <c r="CV29" s="712"/>
      <c r="CW29" s="454"/>
      <c r="CX29" s="466"/>
      <c r="CY29" s="466"/>
      <c r="CZ29" s="466"/>
      <c r="DA29" s="712"/>
      <c r="DB29" s="454"/>
      <c r="DC29" s="466"/>
      <c r="DD29" s="466"/>
      <c r="DE29" s="466"/>
      <c r="DF29" s="712"/>
      <c r="DG29" s="454"/>
      <c r="DH29" s="466"/>
      <c r="DI29" s="466"/>
      <c r="DJ29" s="466"/>
      <c r="DK29" s="712"/>
      <c r="DL29" s="454"/>
      <c r="DM29" s="466"/>
      <c r="DN29" s="466"/>
      <c r="DO29" s="466"/>
      <c r="DP29" s="712"/>
      <c r="DQ29" s="454"/>
      <c r="DR29" s="466"/>
      <c r="DS29" s="466"/>
      <c r="DT29" s="466"/>
      <c r="DU29" s="712"/>
      <c r="DV29" s="406"/>
      <c r="DW29" s="426"/>
      <c r="DX29" s="426"/>
      <c r="DY29" s="426"/>
      <c r="DZ29" s="749"/>
      <c r="EA29" s="369"/>
    </row>
    <row r="30" spans="1:131" s="366" customFormat="1" ht="26.25" customHeight="1">
      <c r="A30" s="380">
        <v>3</v>
      </c>
      <c r="B30" s="406" t="s">
        <v>64</v>
      </c>
      <c r="C30" s="426"/>
      <c r="D30" s="426"/>
      <c r="E30" s="426"/>
      <c r="F30" s="426"/>
      <c r="G30" s="426"/>
      <c r="H30" s="426"/>
      <c r="I30" s="426"/>
      <c r="J30" s="426"/>
      <c r="K30" s="426"/>
      <c r="L30" s="426"/>
      <c r="M30" s="426"/>
      <c r="N30" s="426"/>
      <c r="O30" s="426"/>
      <c r="P30" s="442"/>
      <c r="Q30" s="448">
        <f>ROUND('[1]１①②'!$D$31/1000,0)</f>
        <v>48</v>
      </c>
      <c r="R30" s="460"/>
      <c r="S30" s="460"/>
      <c r="T30" s="460"/>
      <c r="U30" s="460"/>
      <c r="V30" s="460">
        <f>ROUND('[1]１①②'!$E$31/1000,0)</f>
        <v>48</v>
      </c>
      <c r="W30" s="460"/>
      <c r="X30" s="460"/>
      <c r="Y30" s="460"/>
      <c r="Z30" s="460"/>
      <c r="AA30" s="460">
        <f>Q30-V30</f>
        <v>0</v>
      </c>
      <c r="AB30" s="460"/>
      <c r="AC30" s="460"/>
      <c r="AD30" s="460"/>
      <c r="AE30" s="471"/>
      <c r="AF30" s="520">
        <v>0</v>
      </c>
      <c r="AG30" s="466"/>
      <c r="AH30" s="466"/>
      <c r="AI30" s="466"/>
      <c r="AJ30" s="538"/>
      <c r="AK30" s="470">
        <f>ROUND('[5]94'!$W$15/1000,0)</f>
        <v>15</v>
      </c>
      <c r="AL30" s="460"/>
      <c r="AM30" s="460"/>
      <c r="AN30" s="460"/>
      <c r="AO30" s="460"/>
      <c r="AP30" s="552" t="s">
        <v>201</v>
      </c>
      <c r="AQ30" s="562"/>
      <c r="AR30" s="562"/>
      <c r="AS30" s="562"/>
      <c r="AT30" s="572"/>
      <c r="AU30" s="552" t="s">
        <v>201</v>
      </c>
      <c r="AV30" s="562"/>
      <c r="AW30" s="562"/>
      <c r="AX30" s="562"/>
      <c r="AY30" s="572"/>
      <c r="AZ30" s="552" t="s">
        <v>201</v>
      </c>
      <c r="BA30" s="562"/>
      <c r="BB30" s="562"/>
      <c r="BC30" s="562"/>
      <c r="BD30" s="572"/>
      <c r="BE30" s="584"/>
      <c r="BF30" s="584"/>
      <c r="BG30" s="584"/>
      <c r="BH30" s="584"/>
      <c r="BI30" s="611"/>
      <c r="BJ30" s="382"/>
      <c r="BK30" s="382"/>
      <c r="BL30" s="382"/>
      <c r="BM30" s="382"/>
      <c r="BN30" s="382"/>
      <c r="BO30" s="381"/>
      <c r="BP30" s="381"/>
      <c r="BQ30" s="377">
        <v>24</v>
      </c>
      <c r="BR30" s="663"/>
      <c r="BS30" s="406"/>
      <c r="BT30" s="426"/>
      <c r="BU30" s="426"/>
      <c r="BV30" s="426"/>
      <c r="BW30" s="426"/>
      <c r="BX30" s="426"/>
      <c r="BY30" s="426"/>
      <c r="BZ30" s="426"/>
      <c r="CA30" s="426"/>
      <c r="CB30" s="426"/>
      <c r="CC30" s="426"/>
      <c r="CD30" s="426"/>
      <c r="CE30" s="426"/>
      <c r="CF30" s="426"/>
      <c r="CG30" s="442"/>
      <c r="CH30" s="454"/>
      <c r="CI30" s="466"/>
      <c r="CJ30" s="466"/>
      <c r="CK30" s="466"/>
      <c r="CL30" s="712"/>
      <c r="CM30" s="454"/>
      <c r="CN30" s="466"/>
      <c r="CO30" s="466"/>
      <c r="CP30" s="466"/>
      <c r="CQ30" s="712"/>
      <c r="CR30" s="454"/>
      <c r="CS30" s="466"/>
      <c r="CT30" s="466"/>
      <c r="CU30" s="466"/>
      <c r="CV30" s="712"/>
      <c r="CW30" s="454"/>
      <c r="CX30" s="466"/>
      <c r="CY30" s="466"/>
      <c r="CZ30" s="466"/>
      <c r="DA30" s="712"/>
      <c r="DB30" s="454"/>
      <c r="DC30" s="466"/>
      <c r="DD30" s="466"/>
      <c r="DE30" s="466"/>
      <c r="DF30" s="712"/>
      <c r="DG30" s="454"/>
      <c r="DH30" s="466"/>
      <c r="DI30" s="466"/>
      <c r="DJ30" s="466"/>
      <c r="DK30" s="712"/>
      <c r="DL30" s="454"/>
      <c r="DM30" s="466"/>
      <c r="DN30" s="466"/>
      <c r="DO30" s="466"/>
      <c r="DP30" s="712"/>
      <c r="DQ30" s="454"/>
      <c r="DR30" s="466"/>
      <c r="DS30" s="466"/>
      <c r="DT30" s="466"/>
      <c r="DU30" s="712"/>
      <c r="DV30" s="406"/>
      <c r="DW30" s="426"/>
      <c r="DX30" s="426"/>
      <c r="DY30" s="426"/>
      <c r="DZ30" s="749"/>
      <c r="EA30" s="369"/>
    </row>
    <row r="31" spans="1:131" s="366" customFormat="1" ht="26.25" customHeight="1">
      <c r="A31" s="380">
        <v>4</v>
      </c>
      <c r="B31" s="406" t="s">
        <v>288</v>
      </c>
      <c r="C31" s="426"/>
      <c r="D31" s="426"/>
      <c r="E31" s="426"/>
      <c r="F31" s="426"/>
      <c r="G31" s="426"/>
      <c r="H31" s="426"/>
      <c r="I31" s="426"/>
      <c r="J31" s="426"/>
      <c r="K31" s="426"/>
      <c r="L31" s="426"/>
      <c r="M31" s="426"/>
      <c r="N31" s="426"/>
      <c r="O31" s="426"/>
      <c r="P31" s="442"/>
      <c r="Q31" s="448">
        <f>ROUND('[6]２①②③、３②（再掲）、４②③'!$M$29/1000,0)</f>
        <v>110</v>
      </c>
      <c r="R31" s="460"/>
      <c r="S31" s="460"/>
      <c r="T31" s="460"/>
      <c r="U31" s="460"/>
      <c r="V31" s="460">
        <f>ROUND('[6]２①②③、３②（再掲）、４②③'!$J$29/1000,0)</f>
        <v>109</v>
      </c>
      <c r="W31" s="460"/>
      <c r="X31" s="460"/>
      <c r="Y31" s="460"/>
      <c r="Z31" s="460"/>
      <c r="AA31" s="460">
        <f>Q31-V31</f>
        <v>1</v>
      </c>
      <c r="AB31" s="460"/>
      <c r="AC31" s="460"/>
      <c r="AD31" s="460"/>
      <c r="AE31" s="471"/>
      <c r="AF31" s="520">
        <v>1</v>
      </c>
      <c r="AG31" s="466"/>
      <c r="AH31" s="466"/>
      <c r="AI31" s="466"/>
      <c r="AJ31" s="538"/>
      <c r="AK31" s="470">
        <f>ROUND('[4]３-(６),(７)'!$D$34/1000,0)</f>
        <v>52</v>
      </c>
      <c r="AL31" s="460"/>
      <c r="AM31" s="460"/>
      <c r="AN31" s="460"/>
      <c r="AO31" s="460"/>
      <c r="AP31" s="460">
        <f>ROUND('[6]２①②③、３②（再掲）、４②③'!$BJ$29/1000,0)</f>
        <v>427</v>
      </c>
      <c r="AQ31" s="460"/>
      <c r="AR31" s="460"/>
      <c r="AS31" s="460"/>
      <c r="AT31" s="460"/>
      <c r="AU31" s="460">
        <f>ROUND('[6]２①②③、３②（再掲）、４②③'!$BK$29/1000,0)</f>
        <v>209</v>
      </c>
      <c r="AV31" s="460"/>
      <c r="AW31" s="460"/>
      <c r="AX31" s="460"/>
      <c r="AY31" s="460"/>
      <c r="AZ31" s="552" t="s">
        <v>201</v>
      </c>
      <c r="BA31" s="562"/>
      <c r="BB31" s="562"/>
      <c r="BC31" s="562"/>
      <c r="BD31" s="572"/>
      <c r="BE31" s="584" t="s">
        <v>23</v>
      </c>
      <c r="BF31" s="584"/>
      <c r="BG31" s="584"/>
      <c r="BH31" s="584"/>
      <c r="BI31" s="611"/>
      <c r="BJ31" s="382"/>
      <c r="BK31" s="382"/>
      <c r="BL31" s="382"/>
      <c r="BM31" s="382"/>
      <c r="BN31" s="382"/>
      <c r="BO31" s="381"/>
      <c r="BP31" s="381"/>
      <c r="BQ31" s="377">
        <v>25</v>
      </c>
      <c r="BR31" s="663"/>
      <c r="BS31" s="406"/>
      <c r="BT31" s="426"/>
      <c r="BU31" s="426"/>
      <c r="BV31" s="426"/>
      <c r="BW31" s="426"/>
      <c r="BX31" s="426"/>
      <c r="BY31" s="426"/>
      <c r="BZ31" s="426"/>
      <c r="CA31" s="426"/>
      <c r="CB31" s="426"/>
      <c r="CC31" s="426"/>
      <c r="CD31" s="426"/>
      <c r="CE31" s="426"/>
      <c r="CF31" s="426"/>
      <c r="CG31" s="442"/>
      <c r="CH31" s="454"/>
      <c r="CI31" s="466"/>
      <c r="CJ31" s="466"/>
      <c r="CK31" s="466"/>
      <c r="CL31" s="712"/>
      <c r="CM31" s="454"/>
      <c r="CN31" s="466"/>
      <c r="CO31" s="466"/>
      <c r="CP31" s="466"/>
      <c r="CQ31" s="712"/>
      <c r="CR31" s="454"/>
      <c r="CS31" s="466"/>
      <c r="CT31" s="466"/>
      <c r="CU31" s="466"/>
      <c r="CV31" s="712"/>
      <c r="CW31" s="454"/>
      <c r="CX31" s="466"/>
      <c r="CY31" s="466"/>
      <c r="CZ31" s="466"/>
      <c r="DA31" s="712"/>
      <c r="DB31" s="454"/>
      <c r="DC31" s="466"/>
      <c r="DD31" s="466"/>
      <c r="DE31" s="466"/>
      <c r="DF31" s="712"/>
      <c r="DG31" s="454"/>
      <c r="DH31" s="466"/>
      <c r="DI31" s="466"/>
      <c r="DJ31" s="466"/>
      <c r="DK31" s="712"/>
      <c r="DL31" s="454"/>
      <c r="DM31" s="466"/>
      <c r="DN31" s="466"/>
      <c r="DO31" s="466"/>
      <c r="DP31" s="712"/>
      <c r="DQ31" s="454"/>
      <c r="DR31" s="466"/>
      <c r="DS31" s="466"/>
      <c r="DT31" s="466"/>
      <c r="DU31" s="712"/>
      <c r="DV31" s="406"/>
      <c r="DW31" s="426"/>
      <c r="DX31" s="426"/>
      <c r="DY31" s="426"/>
      <c r="DZ31" s="749"/>
      <c r="EA31" s="369"/>
    </row>
    <row r="32" spans="1:131" s="366" customFormat="1" ht="26.25" customHeight="1">
      <c r="A32" s="380">
        <v>5</v>
      </c>
      <c r="B32" s="406" t="s">
        <v>73</v>
      </c>
      <c r="C32" s="426"/>
      <c r="D32" s="426"/>
      <c r="E32" s="426"/>
      <c r="F32" s="426"/>
      <c r="G32" s="426"/>
      <c r="H32" s="426"/>
      <c r="I32" s="426"/>
      <c r="J32" s="426"/>
      <c r="K32" s="426"/>
      <c r="L32" s="426"/>
      <c r="M32" s="426"/>
      <c r="N32" s="426"/>
      <c r="O32" s="426"/>
      <c r="P32" s="442"/>
      <c r="Q32" s="448">
        <f>ROUND('[6]２①②③、３②（再掲）、４②③'!$M$30/1000,0)</f>
        <v>147</v>
      </c>
      <c r="R32" s="460"/>
      <c r="S32" s="460"/>
      <c r="T32" s="460"/>
      <c r="U32" s="460"/>
      <c r="V32" s="460">
        <f>ROUND('[6]２①②③、３②（再掲）、４②③'!$J$30/1000,0)</f>
        <v>145</v>
      </c>
      <c r="W32" s="460"/>
      <c r="X32" s="460"/>
      <c r="Y32" s="460"/>
      <c r="Z32" s="460"/>
      <c r="AA32" s="460">
        <f>Q32-V32</f>
        <v>2</v>
      </c>
      <c r="AB32" s="460"/>
      <c r="AC32" s="460"/>
      <c r="AD32" s="460"/>
      <c r="AE32" s="471"/>
      <c r="AF32" s="520">
        <v>2</v>
      </c>
      <c r="AG32" s="466"/>
      <c r="AH32" s="466"/>
      <c r="AI32" s="466"/>
      <c r="AJ32" s="538"/>
      <c r="AK32" s="470">
        <f>ROUND('[4]３-(６),(７)'!$D$35/1000,0)</f>
        <v>111</v>
      </c>
      <c r="AL32" s="460"/>
      <c r="AM32" s="460"/>
      <c r="AN32" s="460"/>
      <c r="AO32" s="460"/>
      <c r="AP32" s="460">
        <f>ROUND('[6]２①②③、３②（再掲）、４②③'!$BJ$30/1000,0)</f>
        <v>941</v>
      </c>
      <c r="AQ32" s="460"/>
      <c r="AR32" s="460"/>
      <c r="AS32" s="460"/>
      <c r="AT32" s="460"/>
      <c r="AU32" s="460">
        <f>ROUND('[6]２①②③、３②（再掲）、４②③'!$BK$30/1000,0)</f>
        <v>831</v>
      </c>
      <c r="AV32" s="460"/>
      <c r="AW32" s="460"/>
      <c r="AX32" s="460"/>
      <c r="AY32" s="460"/>
      <c r="AZ32" s="552" t="s">
        <v>201</v>
      </c>
      <c r="BA32" s="562"/>
      <c r="BB32" s="562"/>
      <c r="BC32" s="562"/>
      <c r="BD32" s="572"/>
      <c r="BE32" s="584" t="s">
        <v>23</v>
      </c>
      <c r="BF32" s="584"/>
      <c r="BG32" s="584"/>
      <c r="BH32" s="584"/>
      <c r="BI32" s="611"/>
      <c r="BJ32" s="382"/>
      <c r="BK32" s="382"/>
      <c r="BL32" s="382"/>
      <c r="BM32" s="382"/>
      <c r="BN32" s="382"/>
      <c r="BO32" s="381"/>
      <c r="BP32" s="381"/>
      <c r="BQ32" s="377">
        <v>26</v>
      </c>
      <c r="BR32" s="663"/>
      <c r="BS32" s="406"/>
      <c r="BT32" s="426"/>
      <c r="BU32" s="426"/>
      <c r="BV32" s="426"/>
      <c r="BW32" s="426"/>
      <c r="BX32" s="426"/>
      <c r="BY32" s="426"/>
      <c r="BZ32" s="426"/>
      <c r="CA32" s="426"/>
      <c r="CB32" s="426"/>
      <c r="CC32" s="426"/>
      <c r="CD32" s="426"/>
      <c r="CE32" s="426"/>
      <c r="CF32" s="426"/>
      <c r="CG32" s="442"/>
      <c r="CH32" s="454"/>
      <c r="CI32" s="466"/>
      <c r="CJ32" s="466"/>
      <c r="CK32" s="466"/>
      <c r="CL32" s="712"/>
      <c r="CM32" s="454"/>
      <c r="CN32" s="466"/>
      <c r="CO32" s="466"/>
      <c r="CP32" s="466"/>
      <c r="CQ32" s="712"/>
      <c r="CR32" s="454"/>
      <c r="CS32" s="466"/>
      <c r="CT32" s="466"/>
      <c r="CU32" s="466"/>
      <c r="CV32" s="712"/>
      <c r="CW32" s="454"/>
      <c r="CX32" s="466"/>
      <c r="CY32" s="466"/>
      <c r="CZ32" s="466"/>
      <c r="DA32" s="712"/>
      <c r="DB32" s="454"/>
      <c r="DC32" s="466"/>
      <c r="DD32" s="466"/>
      <c r="DE32" s="466"/>
      <c r="DF32" s="712"/>
      <c r="DG32" s="454"/>
      <c r="DH32" s="466"/>
      <c r="DI32" s="466"/>
      <c r="DJ32" s="466"/>
      <c r="DK32" s="712"/>
      <c r="DL32" s="454"/>
      <c r="DM32" s="466"/>
      <c r="DN32" s="466"/>
      <c r="DO32" s="466"/>
      <c r="DP32" s="712"/>
      <c r="DQ32" s="454"/>
      <c r="DR32" s="466"/>
      <c r="DS32" s="466"/>
      <c r="DT32" s="466"/>
      <c r="DU32" s="712"/>
      <c r="DV32" s="406"/>
      <c r="DW32" s="426"/>
      <c r="DX32" s="426"/>
      <c r="DY32" s="426"/>
      <c r="DZ32" s="749"/>
      <c r="EA32" s="369"/>
    </row>
    <row r="33" spans="1:131" s="366" customFormat="1" ht="26.25" customHeight="1">
      <c r="A33" s="380">
        <v>6</v>
      </c>
      <c r="B33" s="406"/>
      <c r="C33" s="426"/>
      <c r="D33" s="426"/>
      <c r="E33" s="426"/>
      <c r="F33" s="426"/>
      <c r="G33" s="426"/>
      <c r="H33" s="426"/>
      <c r="I33" s="426"/>
      <c r="J33" s="426"/>
      <c r="K33" s="426"/>
      <c r="L33" s="426"/>
      <c r="M33" s="426"/>
      <c r="N33" s="426"/>
      <c r="O33" s="426"/>
      <c r="P33" s="442"/>
      <c r="Q33" s="448"/>
      <c r="R33" s="460"/>
      <c r="S33" s="460"/>
      <c r="T33" s="460"/>
      <c r="U33" s="460"/>
      <c r="V33" s="460"/>
      <c r="W33" s="460"/>
      <c r="X33" s="460"/>
      <c r="Y33" s="460"/>
      <c r="Z33" s="460"/>
      <c r="AA33" s="460"/>
      <c r="AB33" s="460"/>
      <c r="AC33" s="460"/>
      <c r="AD33" s="460"/>
      <c r="AE33" s="471"/>
      <c r="AF33" s="520"/>
      <c r="AG33" s="466"/>
      <c r="AH33" s="466"/>
      <c r="AI33" s="466"/>
      <c r="AJ33" s="538"/>
      <c r="AK33" s="470"/>
      <c r="AL33" s="460"/>
      <c r="AM33" s="460"/>
      <c r="AN33" s="460"/>
      <c r="AO33" s="460"/>
      <c r="AP33" s="460"/>
      <c r="AQ33" s="460"/>
      <c r="AR33" s="460"/>
      <c r="AS33" s="460"/>
      <c r="AT33" s="460"/>
      <c r="AU33" s="460"/>
      <c r="AV33" s="460"/>
      <c r="AW33" s="460"/>
      <c r="AX33" s="460"/>
      <c r="AY33" s="460"/>
      <c r="AZ33" s="620"/>
      <c r="BA33" s="620"/>
      <c r="BB33" s="620"/>
      <c r="BC33" s="620"/>
      <c r="BD33" s="620"/>
      <c r="BE33" s="584"/>
      <c r="BF33" s="584"/>
      <c r="BG33" s="584"/>
      <c r="BH33" s="584"/>
      <c r="BI33" s="611"/>
      <c r="BJ33" s="382"/>
      <c r="BK33" s="382"/>
      <c r="BL33" s="382"/>
      <c r="BM33" s="382"/>
      <c r="BN33" s="382"/>
      <c r="BO33" s="381"/>
      <c r="BP33" s="381"/>
      <c r="BQ33" s="377">
        <v>27</v>
      </c>
      <c r="BR33" s="663"/>
      <c r="BS33" s="406"/>
      <c r="BT33" s="426"/>
      <c r="BU33" s="426"/>
      <c r="BV33" s="426"/>
      <c r="BW33" s="426"/>
      <c r="BX33" s="426"/>
      <c r="BY33" s="426"/>
      <c r="BZ33" s="426"/>
      <c r="CA33" s="426"/>
      <c r="CB33" s="426"/>
      <c r="CC33" s="426"/>
      <c r="CD33" s="426"/>
      <c r="CE33" s="426"/>
      <c r="CF33" s="426"/>
      <c r="CG33" s="442"/>
      <c r="CH33" s="454"/>
      <c r="CI33" s="466"/>
      <c r="CJ33" s="466"/>
      <c r="CK33" s="466"/>
      <c r="CL33" s="712"/>
      <c r="CM33" s="454"/>
      <c r="CN33" s="466"/>
      <c r="CO33" s="466"/>
      <c r="CP33" s="466"/>
      <c r="CQ33" s="712"/>
      <c r="CR33" s="454"/>
      <c r="CS33" s="466"/>
      <c r="CT33" s="466"/>
      <c r="CU33" s="466"/>
      <c r="CV33" s="712"/>
      <c r="CW33" s="454"/>
      <c r="CX33" s="466"/>
      <c r="CY33" s="466"/>
      <c r="CZ33" s="466"/>
      <c r="DA33" s="712"/>
      <c r="DB33" s="454"/>
      <c r="DC33" s="466"/>
      <c r="DD33" s="466"/>
      <c r="DE33" s="466"/>
      <c r="DF33" s="712"/>
      <c r="DG33" s="454"/>
      <c r="DH33" s="466"/>
      <c r="DI33" s="466"/>
      <c r="DJ33" s="466"/>
      <c r="DK33" s="712"/>
      <c r="DL33" s="454"/>
      <c r="DM33" s="466"/>
      <c r="DN33" s="466"/>
      <c r="DO33" s="466"/>
      <c r="DP33" s="712"/>
      <c r="DQ33" s="454"/>
      <c r="DR33" s="466"/>
      <c r="DS33" s="466"/>
      <c r="DT33" s="466"/>
      <c r="DU33" s="712"/>
      <c r="DV33" s="406"/>
      <c r="DW33" s="426"/>
      <c r="DX33" s="426"/>
      <c r="DY33" s="426"/>
      <c r="DZ33" s="749"/>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20"/>
      <c r="BA34" s="620"/>
      <c r="BB34" s="620"/>
      <c r="BC34" s="620"/>
      <c r="BD34" s="620"/>
      <c r="BE34" s="584"/>
      <c r="BF34" s="584"/>
      <c r="BG34" s="584"/>
      <c r="BH34" s="584"/>
      <c r="BI34" s="611"/>
      <c r="BJ34" s="382"/>
      <c r="BK34" s="382"/>
      <c r="BL34" s="382"/>
      <c r="BM34" s="382"/>
      <c r="BN34" s="382"/>
      <c r="BO34" s="381"/>
      <c r="BP34" s="381"/>
      <c r="BQ34" s="377">
        <v>28</v>
      </c>
      <c r="BR34" s="663"/>
      <c r="BS34" s="406"/>
      <c r="BT34" s="426"/>
      <c r="BU34" s="426"/>
      <c r="BV34" s="426"/>
      <c r="BW34" s="426"/>
      <c r="BX34" s="426"/>
      <c r="BY34" s="426"/>
      <c r="BZ34" s="426"/>
      <c r="CA34" s="426"/>
      <c r="CB34" s="426"/>
      <c r="CC34" s="426"/>
      <c r="CD34" s="426"/>
      <c r="CE34" s="426"/>
      <c r="CF34" s="426"/>
      <c r="CG34" s="442"/>
      <c r="CH34" s="454"/>
      <c r="CI34" s="466"/>
      <c r="CJ34" s="466"/>
      <c r="CK34" s="466"/>
      <c r="CL34" s="712"/>
      <c r="CM34" s="454"/>
      <c r="CN34" s="466"/>
      <c r="CO34" s="466"/>
      <c r="CP34" s="466"/>
      <c r="CQ34" s="712"/>
      <c r="CR34" s="454"/>
      <c r="CS34" s="466"/>
      <c r="CT34" s="466"/>
      <c r="CU34" s="466"/>
      <c r="CV34" s="712"/>
      <c r="CW34" s="454"/>
      <c r="CX34" s="466"/>
      <c r="CY34" s="466"/>
      <c r="CZ34" s="466"/>
      <c r="DA34" s="712"/>
      <c r="DB34" s="454"/>
      <c r="DC34" s="466"/>
      <c r="DD34" s="466"/>
      <c r="DE34" s="466"/>
      <c r="DF34" s="712"/>
      <c r="DG34" s="454"/>
      <c r="DH34" s="466"/>
      <c r="DI34" s="466"/>
      <c r="DJ34" s="466"/>
      <c r="DK34" s="712"/>
      <c r="DL34" s="454"/>
      <c r="DM34" s="466"/>
      <c r="DN34" s="466"/>
      <c r="DO34" s="466"/>
      <c r="DP34" s="712"/>
      <c r="DQ34" s="454"/>
      <c r="DR34" s="466"/>
      <c r="DS34" s="466"/>
      <c r="DT34" s="466"/>
      <c r="DU34" s="712"/>
      <c r="DV34" s="406"/>
      <c r="DW34" s="426"/>
      <c r="DX34" s="426"/>
      <c r="DY34" s="426"/>
      <c r="DZ34" s="749"/>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20"/>
      <c r="BA35" s="620"/>
      <c r="BB35" s="620"/>
      <c r="BC35" s="620"/>
      <c r="BD35" s="620"/>
      <c r="BE35" s="584"/>
      <c r="BF35" s="584"/>
      <c r="BG35" s="584"/>
      <c r="BH35" s="584"/>
      <c r="BI35" s="611"/>
      <c r="BJ35" s="382"/>
      <c r="BK35" s="382"/>
      <c r="BL35" s="382"/>
      <c r="BM35" s="382"/>
      <c r="BN35" s="382"/>
      <c r="BO35" s="381"/>
      <c r="BP35" s="381"/>
      <c r="BQ35" s="377">
        <v>29</v>
      </c>
      <c r="BR35" s="663"/>
      <c r="BS35" s="406"/>
      <c r="BT35" s="426"/>
      <c r="BU35" s="426"/>
      <c r="BV35" s="426"/>
      <c r="BW35" s="426"/>
      <c r="BX35" s="426"/>
      <c r="BY35" s="426"/>
      <c r="BZ35" s="426"/>
      <c r="CA35" s="426"/>
      <c r="CB35" s="426"/>
      <c r="CC35" s="426"/>
      <c r="CD35" s="426"/>
      <c r="CE35" s="426"/>
      <c r="CF35" s="426"/>
      <c r="CG35" s="442"/>
      <c r="CH35" s="454"/>
      <c r="CI35" s="466"/>
      <c r="CJ35" s="466"/>
      <c r="CK35" s="466"/>
      <c r="CL35" s="712"/>
      <c r="CM35" s="454"/>
      <c r="CN35" s="466"/>
      <c r="CO35" s="466"/>
      <c r="CP35" s="466"/>
      <c r="CQ35" s="712"/>
      <c r="CR35" s="454"/>
      <c r="CS35" s="466"/>
      <c r="CT35" s="466"/>
      <c r="CU35" s="466"/>
      <c r="CV35" s="712"/>
      <c r="CW35" s="454"/>
      <c r="CX35" s="466"/>
      <c r="CY35" s="466"/>
      <c r="CZ35" s="466"/>
      <c r="DA35" s="712"/>
      <c r="DB35" s="454"/>
      <c r="DC35" s="466"/>
      <c r="DD35" s="466"/>
      <c r="DE35" s="466"/>
      <c r="DF35" s="712"/>
      <c r="DG35" s="454"/>
      <c r="DH35" s="466"/>
      <c r="DI35" s="466"/>
      <c r="DJ35" s="466"/>
      <c r="DK35" s="712"/>
      <c r="DL35" s="454"/>
      <c r="DM35" s="466"/>
      <c r="DN35" s="466"/>
      <c r="DO35" s="466"/>
      <c r="DP35" s="712"/>
      <c r="DQ35" s="454"/>
      <c r="DR35" s="466"/>
      <c r="DS35" s="466"/>
      <c r="DT35" s="466"/>
      <c r="DU35" s="712"/>
      <c r="DV35" s="406"/>
      <c r="DW35" s="426"/>
      <c r="DX35" s="426"/>
      <c r="DY35" s="426"/>
      <c r="DZ35" s="749"/>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20"/>
      <c r="BA36" s="620"/>
      <c r="BB36" s="620"/>
      <c r="BC36" s="620"/>
      <c r="BD36" s="620"/>
      <c r="BE36" s="584"/>
      <c r="BF36" s="584"/>
      <c r="BG36" s="584"/>
      <c r="BH36" s="584"/>
      <c r="BI36" s="611"/>
      <c r="BJ36" s="382"/>
      <c r="BK36" s="382"/>
      <c r="BL36" s="382"/>
      <c r="BM36" s="382"/>
      <c r="BN36" s="382"/>
      <c r="BO36" s="381"/>
      <c r="BP36" s="381"/>
      <c r="BQ36" s="377">
        <v>30</v>
      </c>
      <c r="BR36" s="663"/>
      <c r="BS36" s="406"/>
      <c r="BT36" s="426"/>
      <c r="BU36" s="426"/>
      <c r="BV36" s="426"/>
      <c r="BW36" s="426"/>
      <c r="BX36" s="426"/>
      <c r="BY36" s="426"/>
      <c r="BZ36" s="426"/>
      <c r="CA36" s="426"/>
      <c r="CB36" s="426"/>
      <c r="CC36" s="426"/>
      <c r="CD36" s="426"/>
      <c r="CE36" s="426"/>
      <c r="CF36" s="426"/>
      <c r="CG36" s="442"/>
      <c r="CH36" s="454"/>
      <c r="CI36" s="466"/>
      <c r="CJ36" s="466"/>
      <c r="CK36" s="466"/>
      <c r="CL36" s="712"/>
      <c r="CM36" s="454"/>
      <c r="CN36" s="466"/>
      <c r="CO36" s="466"/>
      <c r="CP36" s="466"/>
      <c r="CQ36" s="712"/>
      <c r="CR36" s="454"/>
      <c r="CS36" s="466"/>
      <c r="CT36" s="466"/>
      <c r="CU36" s="466"/>
      <c r="CV36" s="712"/>
      <c r="CW36" s="454"/>
      <c r="CX36" s="466"/>
      <c r="CY36" s="466"/>
      <c r="CZ36" s="466"/>
      <c r="DA36" s="712"/>
      <c r="DB36" s="454"/>
      <c r="DC36" s="466"/>
      <c r="DD36" s="466"/>
      <c r="DE36" s="466"/>
      <c r="DF36" s="712"/>
      <c r="DG36" s="454"/>
      <c r="DH36" s="466"/>
      <c r="DI36" s="466"/>
      <c r="DJ36" s="466"/>
      <c r="DK36" s="712"/>
      <c r="DL36" s="454"/>
      <c r="DM36" s="466"/>
      <c r="DN36" s="466"/>
      <c r="DO36" s="466"/>
      <c r="DP36" s="712"/>
      <c r="DQ36" s="454"/>
      <c r="DR36" s="466"/>
      <c r="DS36" s="466"/>
      <c r="DT36" s="466"/>
      <c r="DU36" s="712"/>
      <c r="DV36" s="406"/>
      <c r="DW36" s="426"/>
      <c r="DX36" s="426"/>
      <c r="DY36" s="426"/>
      <c r="DZ36" s="749"/>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20"/>
      <c r="BA37" s="620"/>
      <c r="BB37" s="620"/>
      <c r="BC37" s="620"/>
      <c r="BD37" s="620"/>
      <c r="BE37" s="584"/>
      <c r="BF37" s="584"/>
      <c r="BG37" s="584"/>
      <c r="BH37" s="584"/>
      <c r="BI37" s="611"/>
      <c r="BJ37" s="382"/>
      <c r="BK37" s="382"/>
      <c r="BL37" s="382"/>
      <c r="BM37" s="382"/>
      <c r="BN37" s="382"/>
      <c r="BO37" s="381"/>
      <c r="BP37" s="381"/>
      <c r="BQ37" s="377">
        <v>31</v>
      </c>
      <c r="BR37" s="663"/>
      <c r="BS37" s="406"/>
      <c r="BT37" s="426"/>
      <c r="BU37" s="426"/>
      <c r="BV37" s="426"/>
      <c r="BW37" s="426"/>
      <c r="BX37" s="426"/>
      <c r="BY37" s="426"/>
      <c r="BZ37" s="426"/>
      <c r="CA37" s="426"/>
      <c r="CB37" s="426"/>
      <c r="CC37" s="426"/>
      <c r="CD37" s="426"/>
      <c r="CE37" s="426"/>
      <c r="CF37" s="426"/>
      <c r="CG37" s="442"/>
      <c r="CH37" s="454"/>
      <c r="CI37" s="466"/>
      <c r="CJ37" s="466"/>
      <c r="CK37" s="466"/>
      <c r="CL37" s="712"/>
      <c r="CM37" s="454"/>
      <c r="CN37" s="466"/>
      <c r="CO37" s="466"/>
      <c r="CP37" s="466"/>
      <c r="CQ37" s="712"/>
      <c r="CR37" s="454"/>
      <c r="CS37" s="466"/>
      <c r="CT37" s="466"/>
      <c r="CU37" s="466"/>
      <c r="CV37" s="712"/>
      <c r="CW37" s="454"/>
      <c r="CX37" s="466"/>
      <c r="CY37" s="466"/>
      <c r="CZ37" s="466"/>
      <c r="DA37" s="712"/>
      <c r="DB37" s="454"/>
      <c r="DC37" s="466"/>
      <c r="DD37" s="466"/>
      <c r="DE37" s="466"/>
      <c r="DF37" s="712"/>
      <c r="DG37" s="454"/>
      <c r="DH37" s="466"/>
      <c r="DI37" s="466"/>
      <c r="DJ37" s="466"/>
      <c r="DK37" s="712"/>
      <c r="DL37" s="454"/>
      <c r="DM37" s="466"/>
      <c r="DN37" s="466"/>
      <c r="DO37" s="466"/>
      <c r="DP37" s="712"/>
      <c r="DQ37" s="454"/>
      <c r="DR37" s="466"/>
      <c r="DS37" s="466"/>
      <c r="DT37" s="466"/>
      <c r="DU37" s="712"/>
      <c r="DV37" s="406"/>
      <c r="DW37" s="426"/>
      <c r="DX37" s="426"/>
      <c r="DY37" s="426"/>
      <c r="DZ37" s="749"/>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20"/>
      <c r="BA38" s="620"/>
      <c r="BB38" s="620"/>
      <c r="BC38" s="620"/>
      <c r="BD38" s="620"/>
      <c r="BE38" s="584"/>
      <c r="BF38" s="584"/>
      <c r="BG38" s="584"/>
      <c r="BH38" s="584"/>
      <c r="BI38" s="611"/>
      <c r="BJ38" s="382"/>
      <c r="BK38" s="382"/>
      <c r="BL38" s="382"/>
      <c r="BM38" s="382"/>
      <c r="BN38" s="382"/>
      <c r="BO38" s="381"/>
      <c r="BP38" s="381"/>
      <c r="BQ38" s="377">
        <v>32</v>
      </c>
      <c r="BR38" s="663"/>
      <c r="BS38" s="406"/>
      <c r="BT38" s="426"/>
      <c r="BU38" s="426"/>
      <c r="BV38" s="426"/>
      <c r="BW38" s="426"/>
      <c r="BX38" s="426"/>
      <c r="BY38" s="426"/>
      <c r="BZ38" s="426"/>
      <c r="CA38" s="426"/>
      <c r="CB38" s="426"/>
      <c r="CC38" s="426"/>
      <c r="CD38" s="426"/>
      <c r="CE38" s="426"/>
      <c r="CF38" s="426"/>
      <c r="CG38" s="442"/>
      <c r="CH38" s="454"/>
      <c r="CI38" s="466"/>
      <c r="CJ38" s="466"/>
      <c r="CK38" s="466"/>
      <c r="CL38" s="712"/>
      <c r="CM38" s="454"/>
      <c r="CN38" s="466"/>
      <c r="CO38" s="466"/>
      <c r="CP38" s="466"/>
      <c r="CQ38" s="712"/>
      <c r="CR38" s="454"/>
      <c r="CS38" s="466"/>
      <c r="CT38" s="466"/>
      <c r="CU38" s="466"/>
      <c r="CV38" s="712"/>
      <c r="CW38" s="454"/>
      <c r="CX38" s="466"/>
      <c r="CY38" s="466"/>
      <c r="CZ38" s="466"/>
      <c r="DA38" s="712"/>
      <c r="DB38" s="454"/>
      <c r="DC38" s="466"/>
      <c r="DD38" s="466"/>
      <c r="DE38" s="466"/>
      <c r="DF38" s="712"/>
      <c r="DG38" s="454"/>
      <c r="DH38" s="466"/>
      <c r="DI38" s="466"/>
      <c r="DJ38" s="466"/>
      <c r="DK38" s="712"/>
      <c r="DL38" s="454"/>
      <c r="DM38" s="466"/>
      <c r="DN38" s="466"/>
      <c r="DO38" s="466"/>
      <c r="DP38" s="712"/>
      <c r="DQ38" s="454"/>
      <c r="DR38" s="466"/>
      <c r="DS38" s="466"/>
      <c r="DT38" s="466"/>
      <c r="DU38" s="712"/>
      <c r="DV38" s="406"/>
      <c r="DW38" s="426"/>
      <c r="DX38" s="426"/>
      <c r="DY38" s="426"/>
      <c r="DZ38" s="749"/>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20"/>
      <c r="BA39" s="620"/>
      <c r="BB39" s="620"/>
      <c r="BC39" s="620"/>
      <c r="BD39" s="620"/>
      <c r="BE39" s="584"/>
      <c r="BF39" s="584"/>
      <c r="BG39" s="584"/>
      <c r="BH39" s="584"/>
      <c r="BI39" s="611"/>
      <c r="BJ39" s="382"/>
      <c r="BK39" s="382"/>
      <c r="BL39" s="382"/>
      <c r="BM39" s="382"/>
      <c r="BN39" s="382"/>
      <c r="BO39" s="381"/>
      <c r="BP39" s="381"/>
      <c r="BQ39" s="377">
        <v>33</v>
      </c>
      <c r="BR39" s="663"/>
      <c r="BS39" s="406"/>
      <c r="BT39" s="426"/>
      <c r="BU39" s="426"/>
      <c r="BV39" s="426"/>
      <c r="BW39" s="426"/>
      <c r="BX39" s="426"/>
      <c r="BY39" s="426"/>
      <c r="BZ39" s="426"/>
      <c r="CA39" s="426"/>
      <c r="CB39" s="426"/>
      <c r="CC39" s="426"/>
      <c r="CD39" s="426"/>
      <c r="CE39" s="426"/>
      <c r="CF39" s="426"/>
      <c r="CG39" s="442"/>
      <c r="CH39" s="454"/>
      <c r="CI39" s="466"/>
      <c r="CJ39" s="466"/>
      <c r="CK39" s="466"/>
      <c r="CL39" s="712"/>
      <c r="CM39" s="454"/>
      <c r="CN39" s="466"/>
      <c r="CO39" s="466"/>
      <c r="CP39" s="466"/>
      <c r="CQ39" s="712"/>
      <c r="CR39" s="454"/>
      <c r="CS39" s="466"/>
      <c r="CT39" s="466"/>
      <c r="CU39" s="466"/>
      <c r="CV39" s="712"/>
      <c r="CW39" s="454"/>
      <c r="CX39" s="466"/>
      <c r="CY39" s="466"/>
      <c r="CZ39" s="466"/>
      <c r="DA39" s="712"/>
      <c r="DB39" s="454"/>
      <c r="DC39" s="466"/>
      <c r="DD39" s="466"/>
      <c r="DE39" s="466"/>
      <c r="DF39" s="712"/>
      <c r="DG39" s="454"/>
      <c r="DH39" s="466"/>
      <c r="DI39" s="466"/>
      <c r="DJ39" s="466"/>
      <c r="DK39" s="712"/>
      <c r="DL39" s="454"/>
      <c r="DM39" s="466"/>
      <c r="DN39" s="466"/>
      <c r="DO39" s="466"/>
      <c r="DP39" s="712"/>
      <c r="DQ39" s="454"/>
      <c r="DR39" s="466"/>
      <c r="DS39" s="466"/>
      <c r="DT39" s="466"/>
      <c r="DU39" s="712"/>
      <c r="DV39" s="406"/>
      <c r="DW39" s="426"/>
      <c r="DX39" s="426"/>
      <c r="DY39" s="426"/>
      <c r="DZ39" s="749"/>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20"/>
      <c r="BA40" s="620"/>
      <c r="BB40" s="620"/>
      <c r="BC40" s="620"/>
      <c r="BD40" s="620"/>
      <c r="BE40" s="584"/>
      <c r="BF40" s="584"/>
      <c r="BG40" s="584"/>
      <c r="BH40" s="584"/>
      <c r="BI40" s="611"/>
      <c r="BJ40" s="382"/>
      <c r="BK40" s="382"/>
      <c r="BL40" s="382"/>
      <c r="BM40" s="382"/>
      <c r="BN40" s="382"/>
      <c r="BO40" s="381"/>
      <c r="BP40" s="381"/>
      <c r="BQ40" s="377">
        <v>34</v>
      </c>
      <c r="BR40" s="663"/>
      <c r="BS40" s="406"/>
      <c r="BT40" s="426"/>
      <c r="BU40" s="426"/>
      <c r="BV40" s="426"/>
      <c r="BW40" s="426"/>
      <c r="BX40" s="426"/>
      <c r="BY40" s="426"/>
      <c r="BZ40" s="426"/>
      <c r="CA40" s="426"/>
      <c r="CB40" s="426"/>
      <c r="CC40" s="426"/>
      <c r="CD40" s="426"/>
      <c r="CE40" s="426"/>
      <c r="CF40" s="426"/>
      <c r="CG40" s="442"/>
      <c r="CH40" s="454"/>
      <c r="CI40" s="466"/>
      <c r="CJ40" s="466"/>
      <c r="CK40" s="466"/>
      <c r="CL40" s="712"/>
      <c r="CM40" s="454"/>
      <c r="CN40" s="466"/>
      <c r="CO40" s="466"/>
      <c r="CP40" s="466"/>
      <c r="CQ40" s="712"/>
      <c r="CR40" s="454"/>
      <c r="CS40" s="466"/>
      <c r="CT40" s="466"/>
      <c r="CU40" s="466"/>
      <c r="CV40" s="712"/>
      <c r="CW40" s="454"/>
      <c r="CX40" s="466"/>
      <c r="CY40" s="466"/>
      <c r="CZ40" s="466"/>
      <c r="DA40" s="712"/>
      <c r="DB40" s="454"/>
      <c r="DC40" s="466"/>
      <c r="DD40" s="466"/>
      <c r="DE40" s="466"/>
      <c r="DF40" s="712"/>
      <c r="DG40" s="454"/>
      <c r="DH40" s="466"/>
      <c r="DI40" s="466"/>
      <c r="DJ40" s="466"/>
      <c r="DK40" s="712"/>
      <c r="DL40" s="454"/>
      <c r="DM40" s="466"/>
      <c r="DN40" s="466"/>
      <c r="DO40" s="466"/>
      <c r="DP40" s="712"/>
      <c r="DQ40" s="454"/>
      <c r="DR40" s="466"/>
      <c r="DS40" s="466"/>
      <c r="DT40" s="466"/>
      <c r="DU40" s="712"/>
      <c r="DV40" s="406"/>
      <c r="DW40" s="426"/>
      <c r="DX40" s="426"/>
      <c r="DY40" s="426"/>
      <c r="DZ40" s="749"/>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20"/>
      <c r="BA41" s="620"/>
      <c r="BB41" s="620"/>
      <c r="BC41" s="620"/>
      <c r="BD41" s="620"/>
      <c r="BE41" s="584"/>
      <c r="BF41" s="584"/>
      <c r="BG41" s="584"/>
      <c r="BH41" s="584"/>
      <c r="BI41" s="611"/>
      <c r="BJ41" s="382"/>
      <c r="BK41" s="382"/>
      <c r="BL41" s="382"/>
      <c r="BM41" s="382"/>
      <c r="BN41" s="382"/>
      <c r="BO41" s="381"/>
      <c r="BP41" s="381"/>
      <c r="BQ41" s="377">
        <v>35</v>
      </c>
      <c r="BR41" s="663"/>
      <c r="BS41" s="406"/>
      <c r="BT41" s="426"/>
      <c r="BU41" s="426"/>
      <c r="BV41" s="426"/>
      <c r="BW41" s="426"/>
      <c r="BX41" s="426"/>
      <c r="BY41" s="426"/>
      <c r="BZ41" s="426"/>
      <c r="CA41" s="426"/>
      <c r="CB41" s="426"/>
      <c r="CC41" s="426"/>
      <c r="CD41" s="426"/>
      <c r="CE41" s="426"/>
      <c r="CF41" s="426"/>
      <c r="CG41" s="442"/>
      <c r="CH41" s="454"/>
      <c r="CI41" s="466"/>
      <c r="CJ41" s="466"/>
      <c r="CK41" s="466"/>
      <c r="CL41" s="712"/>
      <c r="CM41" s="454"/>
      <c r="CN41" s="466"/>
      <c r="CO41" s="466"/>
      <c r="CP41" s="466"/>
      <c r="CQ41" s="712"/>
      <c r="CR41" s="454"/>
      <c r="CS41" s="466"/>
      <c r="CT41" s="466"/>
      <c r="CU41" s="466"/>
      <c r="CV41" s="712"/>
      <c r="CW41" s="454"/>
      <c r="CX41" s="466"/>
      <c r="CY41" s="466"/>
      <c r="CZ41" s="466"/>
      <c r="DA41" s="712"/>
      <c r="DB41" s="454"/>
      <c r="DC41" s="466"/>
      <c r="DD41" s="466"/>
      <c r="DE41" s="466"/>
      <c r="DF41" s="712"/>
      <c r="DG41" s="454"/>
      <c r="DH41" s="466"/>
      <c r="DI41" s="466"/>
      <c r="DJ41" s="466"/>
      <c r="DK41" s="712"/>
      <c r="DL41" s="454"/>
      <c r="DM41" s="466"/>
      <c r="DN41" s="466"/>
      <c r="DO41" s="466"/>
      <c r="DP41" s="712"/>
      <c r="DQ41" s="454"/>
      <c r="DR41" s="466"/>
      <c r="DS41" s="466"/>
      <c r="DT41" s="466"/>
      <c r="DU41" s="712"/>
      <c r="DV41" s="406"/>
      <c r="DW41" s="426"/>
      <c r="DX41" s="426"/>
      <c r="DY41" s="426"/>
      <c r="DZ41" s="749"/>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20"/>
      <c r="BA42" s="620"/>
      <c r="BB42" s="620"/>
      <c r="BC42" s="620"/>
      <c r="BD42" s="620"/>
      <c r="BE42" s="584"/>
      <c r="BF42" s="584"/>
      <c r="BG42" s="584"/>
      <c r="BH42" s="584"/>
      <c r="BI42" s="611"/>
      <c r="BJ42" s="382"/>
      <c r="BK42" s="382"/>
      <c r="BL42" s="382"/>
      <c r="BM42" s="382"/>
      <c r="BN42" s="382"/>
      <c r="BO42" s="381"/>
      <c r="BP42" s="381"/>
      <c r="BQ42" s="377">
        <v>36</v>
      </c>
      <c r="BR42" s="663"/>
      <c r="BS42" s="406"/>
      <c r="BT42" s="426"/>
      <c r="BU42" s="426"/>
      <c r="BV42" s="426"/>
      <c r="BW42" s="426"/>
      <c r="BX42" s="426"/>
      <c r="BY42" s="426"/>
      <c r="BZ42" s="426"/>
      <c r="CA42" s="426"/>
      <c r="CB42" s="426"/>
      <c r="CC42" s="426"/>
      <c r="CD42" s="426"/>
      <c r="CE42" s="426"/>
      <c r="CF42" s="426"/>
      <c r="CG42" s="442"/>
      <c r="CH42" s="454"/>
      <c r="CI42" s="466"/>
      <c r="CJ42" s="466"/>
      <c r="CK42" s="466"/>
      <c r="CL42" s="712"/>
      <c r="CM42" s="454"/>
      <c r="CN42" s="466"/>
      <c r="CO42" s="466"/>
      <c r="CP42" s="466"/>
      <c r="CQ42" s="712"/>
      <c r="CR42" s="454"/>
      <c r="CS42" s="466"/>
      <c r="CT42" s="466"/>
      <c r="CU42" s="466"/>
      <c r="CV42" s="712"/>
      <c r="CW42" s="454"/>
      <c r="CX42" s="466"/>
      <c r="CY42" s="466"/>
      <c r="CZ42" s="466"/>
      <c r="DA42" s="712"/>
      <c r="DB42" s="454"/>
      <c r="DC42" s="466"/>
      <c r="DD42" s="466"/>
      <c r="DE42" s="466"/>
      <c r="DF42" s="712"/>
      <c r="DG42" s="454"/>
      <c r="DH42" s="466"/>
      <c r="DI42" s="466"/>
      <c r="DJ42" s="466"/>
      <c r="DK42" s="712"/>
      <c r="DL42" s="454"/>
      <c r="DM42" s="466"/>
      <c r="DN42" s="466"/>
      <c r="DO42" s="466"/>
      <c r="DP42" s="712"/>
      <c r="DQ42" s="454"/>
      <c r="DR42" s="466"/>
      <c r="DS42" s="466"/>
      <c r="DT42" s="466"/>
      <c r="DU42" s="712"/>
      <c r="DV42" s="406"/>
      <c r="DW42" s="426"/>
      <c r="DX42" s="426"/>
      <c r="DY42" s="426"/>
      <c r="DZ42" s="749"/>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20"/>
      <c r="BA43" s="620"/>
      <c r="BB43" s="620"/>
      <c r="BC43" s="620"/>
      <c r="BD43" s="620"/>
      <c r="BE43" s="584"/>
      <c r="BF43" s="584"/>
      <c r="BG43" s="584"/>
      <c r="BH43" s="584"/>
      <c r="BI43" s="611"/>
      <c r="BJ43" s="382"/>
      <c r="BK43" s="382"/>
      <c r="BL43" s="382"/>
      <c r="BM43" s="382"/>
      <c r="BN43" s="382"/>
      <c r="BO43" s="381"/>
      <c r="BP43" s="381"/>
      <c r="BQ43" s="377">
        <v>37</v>
      </c>
      <c r="BR43" s="663"/>
      <c r="BS43" s="406"/>
      <c r="BT43" s="426"/>
      <c r="BU43" s="426"/>
      <c r="BV43" s="426"/>
      <c r="BW43" s="426"/>
      <c r="BX43" s="426"/>
      <c r="BY43" s="426"/>
      <c r="BZ43" s="426"/>
      <c r="CA43" s="426"/>
      <c r="CB43" s="426"/>
      <c r="CC43" s="426"/>
      <c r="CD43" s="426"/>
      <c r="CE43" s="426"/>
      <c r="CF43" s="426"/>
      <c r="CG43" s="442"/>
      <c r="CH43" s="454"/>
      <c r="CI43" s="466"/>
      <c r="CJ43" s="466"/>
      <c r="CK43" s="466"/>
      <c r="CL43" s="712"/>
      <c r="CM43" s="454"/>
      <c r="CN43" s="466"/>
      <c r="CO43" s="466"/>
      <c r="CP43" s="466"/>
      <c r="CQ43" s="712"/>
      <c r="CR43" s="454"/>
      <c r="CS43" s="466"/>
      <c r="CT43" s="466"/>
      <c r="CU43" s="466"/>
      <c r="CV43" s="712"/>
      <c r="CW43" s="454"/>
      <c r="CX43" s="466"/>
      <c r="CY43" s="466"/>
      <c r="CZ43" s="466"/>
      <c r="DA43" s="712"/>
      <c r="DB43" s="454"/>
      <c r="DC43" s="466"/>
      <c r="DD43" s="466"/>
      <c r="DE43" s="466"/>
      <c r="DF43" s="712"/>
      <c r="DG43" s="454"/>
      <c r="DH43" s="466"/>
      <c r="DI43" s="466"/>
      <c r="DJ43" s="466"/>
      <c r="DK43" s="712"/>
      <c r="DL43" s="454"/>
      <c r="DM43" s="466"/>
      <c r="DN43" s="466"/>
      <c r="DO43" s="466"/>
      <c r="DP43" s="712"/>
      <c r="DQ43" s="454"/>
      <c r="DR43" s="466"/>
      <c r="DS43" s="466"/>
      <c r="DT43" s="466"/>
      <c r="DU43" s="712"/>
      <c r="DV43" s="406"/>
      <c r="DW43" s="426"/>
      <c r="DX43" s="426"/>
      <c r="DY43" s="426"/>
      <c r="DZ43" s="749"/>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20"/>
      <c r="BA44" s="620"/>
      <c r="BB44" s="620"/>
      <c r="BC44" s="620"/>
      <c r="BD44" s="620"/>
      <c r="BE44" s="584"/>
      <c r="BF44" s="584"/>
      <c r="BG44" s="584"/>
      <c r="BH44" s="584"/>
      <c r="BI44" s="611"/>
      <c r="BJ44" s="382"/>
      <c r="BK44" s="382"/>
      <c r="BL44" s="382"/>
      <c r="BM44" s="382"/>
      <c r="BN44" s="382"/>
      <c r="BO44" s="381"/>
      <c r="BP44" s="381"/>
      <c r="BQ44" s="377">
        <v>38</v>
      </c>
      <c r="BR44" s="663"/>
      <c r="BS44" s="406"/>
      <c r="BT44" s="426"/>
      <c r="BU44" s="426"/>
      <c r="BV44" s="426"/>
      <c r="BW44" s="426"/>
      <c r="BX44" s="426"/>
      <c r="BY44" s="426"/>
      <c r="BZ44" s="426"/>
      <c r="CA44" s="426"/>
      <c r="CB44" s="426"/>
      <c r="CC44" s="426"/>
      <c r="CD44" s="426"/>
      <c r="CE44" s="426"/>
      <c r="CF44" s="426"/>
      <c r="CG44" s="442"/>
      <c r="CH44" s="454"/>
      <c r="CI44" s="466"/>
      <c r="CJ44" s="466"/>
      <c r="CK44" s="466"/>
      <c r="CL44" s="712"/>
      <c r="CM44" s="454"/>
      <c r="CN44" s="466"/>
      <c r="CO44" s="466"/>
      <c r="CP44" s="466"/>
      <c r="CQ44" s="712"/>
      <c r="CR44" s="454"/>
      <c r="CS44" s="466"/>
      <c r="CT44" s="466"/>
      <c r="CU44" s="466"/>
      <c r="CV44" s="712"/>
      <c r="CW44" s="454"/>
      <c r="CX44" s="466"/>
      <c r="CY44" s="466"/>
      <c r="CZ44" s="466"/>
      <c r="DA44" s="712"/>
      <c r="DB44" s="454"/>
      <c r="DC44" s="466"/>
      <c r="DD44" s="466"/>
      <c r="DE44" s="466"/>
      <c r="DF44" s="712"/>
      <c r="DG44" s="454"/>
      <c r="DH44" s="466"/>
      <c r="DI44" s="466"/>
      <c r="DJ44" s="466"/>
      <c r="DK44" s="712"/>
      <c r="DL44" s="454"/>
      <c r="DM44" s="466"/>
      <c r="DN44" s="466"/>
      <c r="DO44" s="466"/>
      <c r="DP44" s="712"/>
      <c r="DQ44" s="454"/>
      <c r="DR44" s="466"/>
      <c r="DS44" s="466"/>
      <c r="DT44" s="466"/>
      <c r="DU44" s="712"/>
      <c r="DV44" s="406"/>
      <c r="DW44" s="426"/>
      <c r="DX44" s="426"/>
      <c r="DY44" s="426"/>
      <c r="DZ44" s="749"/>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20"/>
      <c r="BA45" s="620"/>
      <c r="BB45" s="620"/>
      <c r="BC45" s="620"/>
      <c r="BD45" s="620"/>
      <c r="BE45" s="584"/>
      <c r="BF45" s="584"/>
      <c r="BG45" s="584"/>
      <c r="BH45" s="584"/>
      <c r="BI45" s="611"/>
      <c r="BJ45" s="382"/>
      <c r="BK45" s="382"/>
      <c r="BL45" s="382"/>
      <c r="BM45" s="382"/>
      <c r="BN45" s="382"/>
      <c r="BO45" s="381"/>
      <c r="BP45" s="381"/>
      <c r="BQ45" s="377">
        <v>39</v>
      </c>
      <c r="BR45" s="663"/>
      <c r="BS45" s="406"/>
      <c r="BT45" s="426"/>
      <c r="BU45" s="426"/>
      <c r="BV45" s="426"/>
      <c r="BW45" s="426"/>
      <c r="BX45" s="426"/>
      <c r="BY45" s="426"/>
      <c r="BZ45" s="426"/>
      <c r="CA45" s="426"/>
      <c r="CB45" s="426"/>
      <c r="CC45" s="426"/>
      <c r="CD45" s="426"/>
      <c r="CE45" s="426"/>
      <c r="CF45" s="426"/>
      <c r="CG45" s="442"/>
      <c r="CH45" s="454"/>
      <c r="CI45" s="466"/>
      <c r="CJ45" s="466"/>
      <c r="CK45" s="466"/>
      <c r="CL45" s="712"/>
      <c r="CM45" s="454"/>
      <c r="CN45" s="466"/>
      <c r="CO45" s="466"/>
      <c r="CP45" s="466"/>
      <c r="CQ45" s="712"/>
      <c r="CR45" s="454"/>
      <c r="CS45" s="466"/>
      <c r="CT45" s="466"/>
      <c r="CU45" s="466"/>
      <c r="CV45" s="712"/>
      <c r="CW45" s="454"/>
      <c r="CX45" s="466"/>
      <c r="CY45" s="466"/>
      <c r="CZ45" s="466"/>
      <c r="DA45" s="712"/>
      <c r="DB45" s="454"/>
      <c r="DC45" s="466"/>
      <c r="DD45" s="466"/>
      <c r="DE45" s="466"/>
      <c r="DF45" s="712"/>
      <c r="DG45" s="454"/>
      <c r="DH45" s="466"/>
      <c r="DI45" s="466"/>
      <c r="DJ45" s="466"/>
      <c r="DK45" s="712"/>
      <c r="DL45" s="454"/>
      <c r="DM45" s="466"/>
      <c r="DN45" s="466"/>
      <c r="DO45" s="466"/>
      <c r="DP45" s="712"/>
      <c r="DQ45" s="454"/>
      <c r="DR45" s="466"/>
      <c r="DS45" s="466"/>
      <c r="DT45" s="466"/>
      <c r="DU45" s="712"/>
      <c r="DV45" s="406"/>
      <c r="DW45" s="426"/>
      <c r="DX45" s="426"/>
      <c r="DY45" s="426"/>
      <c r="DZ45" s="749"/>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20"/>
      <c r="BA46" s="620"/>
      <c r="BB46" s="620"/>
      <c r="BC46" s="620"/>
      <c r="BD46" s="620"/>
      <c r="BE46" s="584"/>
      <c r="BF46" s="584"/>
      <c r="BG46" s="584"/>
      <c r="BH46" s="584"/>
      <c r="BI46" s="611"/>
      <c r="BJ46" s="382"/>
      <c r="BK46" s="382"/>
      <c r="BL46" s="382"/>
      <c r="BM46" s="382"/>
      <c r="BN46" s="382"/>
      <c r="BO46" s="381"/>
      <c r="BP46" s="381"/>
      <c r="BQ46" s="377">
        <v>40</v>
      </c>
      <c r="BR46" s="663"/>
      <c r="BS46" s="406"/>
      <c r="BT46" s="426"/>
      <c r="BU46" s="426"/>
      <c r="BV46" s="426"/>
      <c r="BW46" s="426"/>
      <c r="BX46" s="426"/>
      <c r="BY46" s="426"/>
      <c r="BZ46" s="426"/>
      <c r="CA46" s="426"/>
      <c r="CB46" s="426"/>
      <c r="CC46" s="426"/>
      <c r="CD46" s="426"/>
      <c r="CE46" s="426"/>
      <c r="CF46" s="426"/>
      <c r="CG46" s="442"/>
      <c r="CH46" s="454"/>
      <c r="CI46" s="466"/>
      <c r="CJ46" s="466"/>
      <c r="CK46" s="466"/>
      <c r="CL46" s="712"/>
      <c r="CM46" s="454"/>
      <c r="CN46" s="466"/>
      <c r="CO46" s="466"/>
      <c r="CP46" s="466"/>
      <c r="CQ46" s="712"/>
      <c r="CR46" s="454"/>
      <c r="CS46" s="466"/>
      <c r="CT46" s="466"/>
      <c r="CU46" s="466"/>
      <c r="CV46" s="712"/>
      <c r="CW46" s="454"/>
      <c r="CX46" s="466"/>
      <c r="CY46" s="466"/>
      <c r="CZ46" s="466"/>
      <c r="DA46" s="712"/>
      <c r="DB46" s="454"/>
      <c r="DC46" s="466"/>
      <c r="DD46" s="466"/>
      <c r="DE46" s="466"/>
      <c r="DF46" s="712"/>
      <c r="DG46" s="454"/>
      <c r="DH46" s="466"/>
      <c r="DI46" s="466"/>
      <c r="DJ46" s="466"/>
      <c r="DK46" s="712"/>
      <c r="DL46" s="454"/>
      <c r="DM46" s="466"/>
      <c r="DN46" s="466"/>
      <c r="DO46" s="466"/>
      <c r="DP46" s="712"/>
      <c r="DQ46" s="454"/>
      <c r="DR46" s="466"/>
      <c r="DS46" s="466"/>
      <c r="DT46" s="466"/>
      <c r="DU46" s="712"/>
      <c r="DV46" s="406"/>
      <c r="DW46" s="426"/>
      <c r="DX46" s="426"/>
      <c r="DY46" s="426"/>
      <c r="DZ46" s="749"/>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20"/>
      <c r="BA47" s="620"/>
      <c r="BB47" s="620"/>
      <c r="BC47" s="620"/>
      <c r="BD47" s="620"/>
      <c r="BE47" s="584"/>
      <c r="BF47" s="584"/>
      <c r="BG47" s="584"/>
      <c r="BH47" s="584"/>
      <c r="BI47" s="611"/>
      <c r="BJ47" s="382"/>
      <c r="BK47" s="382"/>
      <c r="BL47" s="382"/>
      <c r="BM47" s="382"/>
      <c r="BN47" s="382"/>
      <c r="BO47" s="381"/>
      <c r="BP47" s="381"/>
      <c r="BQ47" s="377">
        <v>41</v>
      </c>
      <c r="BR47" s="663"/>
      <c r="BS47" s="406"/>
      <c r="BT47" s="426"/>
      <c r="BU47" s="426"/>
      <c r="BV47" s="426"/>
      <c r="BW47" s="426"/>
      <c r="BX47" s="426"/>
      <c r="BY47" s="426"/>
      <c r="BZ47" s="426"/>
      <c r="CA47" s="426"/>
      <c r="CB47" s="426"/>
      <c r="CC47" s="426"/>
      <c r="CD47" s="426"/>
      <c r="CE47" s="426"/>
      <c r="CF47" s="426"/>
      <c r="CG47" s="442"/>
      <c r="CH47" s="454"/>
      <c r="CI47" s="466"/>
      <c r="CJ47" s="466"/>
      <c r="CK47" s="466"/>
      <c r="CL47" s="712"/>
      <c r="CM47" s="454"/>
      <c r="CN47" s="466"/>
      <c r="CO47" s="466"/>
      <c r="CP47" s="466"/>
      <c r="CQ47" s="712"/>
      <c r="CR47" s="454"/>
      <c r="CS47" s="466"/>
      <c r="CT47" s="466"/>
      <c r="CU47" s="466"/>
      <c r="CV47" s="712"/>
      <c r="CW47" s="454"/>
      <c r="CX47" s="466"/>
      <c r="CY47" s="466"/>
      <c r="CZ47" s="466"/>
      <c r="DA47" s="712"/>
      <c r="DB47" s="454"/>
      <c r="DC47" s="466"/>
      <c r="DD47" s="466"/>
      <c r="DE47" s="466"/>
      <c r="DF47" s="712"/>
      <c r="DG47" s="454"/>
      <c r="DH47" s="466"/>
      <c r="DI47" s="466"/>
      <c r="DJ47" s="466"/>
      <c r="DK47" s="712"/>
      <c r="DL47" s="454"/>
      <c r="DM47" s="466"/>
      <c r="DN47" s="466"/>
      <c r="DO47" s="466"/>
      <c r="DP47" s="712"/>
      <c r="DQ47" s="454"/>
      <c r="DR47" s="466"/>
      <c r="DS47" s="466"/>
      <c r="DT47" s="466"/>
      <c r="DU47" s="712"/>
      <c r="DV47" s="406"/>
      <c r="DW47" s="426"/>
      <c r="DX47" s="426"/>
      <c r="DY47" s="426"/>
      <c r="DZ47" s="749"/>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20"/>
      <c r="BA48" s="620"/>
      <c r="BB48" s="620"/>
      <c r="BC48" s="620"/>
      <c r="BD48" s="620"/>
      <c r="BE48" s="584"/>
      <c r="BF48" s="584"/>
      <c r="BG48" s="584"/>
      <c r="BH48" s="584"/>
      <c r="BI48" s="611"/>
      <c r="BJ48" s="382"/>
      <c r="BK48" s="382"/>
      <c r="BL48" s="382"/>
      <c r="BM48" s="382"/>
      <c r="BN48" s="382"/>
      <c r="BO48" s="381"/>
      <c r="BP48" s="381"/>
      <c r="BQ48" s="377">
        <v>42</v>
      </c>
      <c r="BR48" s="663"/>
      <c r="BS48" s="406"/>
      <c r="BT48" s="426"/>
      <c r="BU48" s="426"/>
      <c r="BV48" s="426"/>
      <c r="BW48" s="426"/>
      <c r="BX48" s="426"/>
      <c r="BY48" s="426"/>
      <c r="BZ48" s="426"/>
      <c r="CA48" s="426"/>
      <c r="CB48" s="426"/>
      <c r="CC48" s="426"/>
      <c r="CD48" s="426"/>
      <c r="CE48" s="426"/>
      <c r="CF48" s="426"/>
      <c r="CG48" s="442"/>
      <c r="CH48" s="454"/>
      <c r="CI48" s="466"/>
      <c r="CJ48" s="466"/>
      <c r="CK48" s="466"/>
      <c r="CL48" s="712"/>
      <c r="CM48" s="454"/>
      <c r="CN48" s="466"/>
      <c r="CO48" s="466"/>
      <c r="CP48" s="466"/>
      <c r="CQ48" s="712"/>
      <c r="CR48" s="454"/>
      <c r="CS48" s="466"/>
      <c r="CT48" s="466"/>
      <c r="CU48" s="466"/>
      <c r="CV48" s="712"/>
      <c r="CW48" s="454"/>
      <c r="CX48" s="466"/>
      <c r="CY48" s="466"/>
      <c r="CZ48" s="466"/>
      <c r="DA48" s="712"/>
      <c r="DB48" s="454"/>
      <c r="DC48" s="466"/>
      <c r="DD48" s="466"/>
      <c r="DE48" s="466"/>
      <c r="DF48" s="712"/>
      <c r="DG48" s="454"/>
      <c r="DH48" s="466"/>
      <c r="DI48" s="466"/>
      <c r="DJ48" s="466"/>
      <c r="DK48" s="712"/>
      <c r="DL48" s="454"/>
      <c r="DM48" s="466"/>
      <c r="DN48" s="466"/>
      <c r="DO48" s="466"/>
      <c r="DP48" s="712"/>
      <c r="DQ48" s="454"/>
      <c r="DR48" s="466"/>
      <c r="DS48" s="466"/>
      <c r="DT48" s="466"/>
      <c r="DU48" s="712"/>
      <c r="DV48" s="406"/>
      <c r="DW48" s="426"/>
      <c r="DX48" s="426"/>
      <c r="DY48" s="426"/>
      <c r="DZ48" s="749"/>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20"/>
      <c r="BA49" s="620"/>
      <c r="BB49" s="620"/>
      <c r="BC49" s="620"/>
      <c r="BD49" s="620"/>
      <c r="BE49" s="584"/>
      <c r="BF49" s="584"/>
      <c r="BG49" s="584"/>
      <c r="BH49" s="584"/>
      <c r="BI49" s="611"/>
      <c r="BJ49" s="382"/>
      <c r="BK49" s="382"/>
      <c r="BL49" s="382"/>
      <c r="BM49" s="382"/>
      <c r="BN49" s="382"/>
      <c r="BO49" s="381"/>
      <c r="BP49" s="381"/>
      <c r="BQ49" s="377">
        <v>43</v>
      </c>
      <c r="BR49" s="663"/>
      <c r="BS49" s="406"/>
      <c r="BT49" s="426"/>
      <c r="BU49" s="426"/>
      <c r="BV49" s="426"/>
      <c r="BW49" s="426"/>
      <c r="BX49" s="426"/>
      <c r="BY49" s="426"/>
      <c r="BZ49" s="426"/>
      <c r="CA49" s="426"/>
      <c r="CB49" s="426"/>
      <c r="CC49" s="426"/>
      <c r="CD49" s="426"/>
      <c r="CE49" s="426"/>
      <c r="CF49" s="426"/>
      <c r="CG49" s="442"/>
      <c r="CH49" s="454"/>
      <c r="CI49" s="466"/>
      <c r="CJ49" s="466"/>
      <c r="CK49" s="466"/>
      <c r="CL49" s="712"/>
      <c r="CM49" s="454"/>
      <c r="CN49" s="466"/>
      <c r="CO49" s="466"/>
      <c r="CP49" s="466"/>
      <c r="CQ49" s="712"/>
      <c r="CR49" s="454"/>
      <c r="CS49" s="466"/>
      <c r="CT49" s="466"/>
      <c r="CU49" s="466"/>
      <c r="CV49" s="712"/>
      <c r="CW49" s="454"/>
      <c r="CX49" s="466"/>
      <c r="CY49" s="466"/>
      <c r="CZ49" s="466"/>
      <c r="DA49" s="712"/>
      <c r="DB49" s="454"/>
      <c r="DC49" s="466"/>
      <c r="DD49" s="466"/>
      <c r="DE49" s="466"/>
      <c r="DF49" s="712"/>
      <c r="DG49" s="454"/>
      <c r="DH49" s="466"/>
      <c r="DI49" s="466"/>
      <c r="DJ49" s="466"/>
      <c r="DK49" s="712"/>
      <c r="DL49" s="454"/>
      <c r="DM49" s="466"/>
      <c r="DN49" s="466"/>
      <c r="DO49" s="466"/>
      <c r="DP49" s="712"/>
      <c r="DQ49" s="454"/>
      <c r="DR49" s="466"/>
      <c r="DS49" s="466"/>
      <c r="DT49" s="466"/>
      <c r="DU49" s="712"/>
      <c r="DV49" s="406"/>
      <c r="DW49" s="426"/>
      <c r="DX49" s="426"/>
      <c r="DY49" s="426"/>
      <c r="DZ49" s="749"/>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21"/>
      <c r="BA50" s="621"/>
      <c r="BB50" s="621"/>
      <c r="BC50" s="621"/>
      <c r="BD50" s="621"/>
      <c r="BE50" s="584"/>
      <c r="BF50" s="584"/>
      <c r="BG50" s="584"/>
      <c r="BH50" s="584"/>
      <c r="BI50" s="611"/>
      <c r="BJ50" s="382"/>
      <c r="BK50" s="382"/>
      <c r="BL50" s="382"/>
      <c r="BM50" s="382"/>
      <c r="BN50" s="382"/>
      <c r="BO50" s="381"/>
      <c r="BP50" s="381"/>
      <c r="BQ50" s="377">
        <v>44</v>
      </c>
      <c r="BR50" s="663"/>
      <c r="BS50" s="406"/>
      <c r="BT50" s="426"/>
      <c r="BU50" s="426"/>
      <c r="BV50" s="426"/>
      <c r="BW50" s="426"/>
      <c r="BX50" s="426"/>
      <c r="BY50" s="426"/>
      <c r="BZ50" s="426"/>
      <c r="CA50" s="426"/>
      <c r="CB50" s="426"/>
      <c r="CC50" s="426"/>
      <c r="CD50" s="426"/>
      <c r="CE50" s="426"/>
      <c r="CF50" s="426"/>
      <c r="CG50" s="442"/>
      <c r="CH50" s="454"/>
      <c r="CI50" s="466"/>
      <c r="CJ50" s="466"/>
      <c r="CK50" s="466"/>
      <c r="CL50" s="712"/>
      <c r="CM50" s="454"/>
      <c r="CN50" s="466"/>
      <c r="CO50" s="466"/>
      <c r="CP50" s="466"/>
      <c r="CQ50" s="712"/>
      <c r="CR50" s="454"/>
      <c r="CS50" s="466"/>
      <c r="CT50" s="466"/>
      <c r="CU50" s="466"/>
      <c r="CV50" s="712"/>
      <c r="CW50" s="454"/>
      <c r="CX50" s="466"/>
      <c r="CY50" s="466"/>
      <c r="CZ50" s="466"/>
      <c r="DA50" s="712"/>
      <c r="DB50" s="454"/>
      <c r="DC50" s="466"/>
      <c r="DD50" s="466"/>
      <c r="DE50" s="466"/>
      <c r="DF50" s="712"/>
      <c r="DG50" s="454"/>
      <c r="DH50" s="466"/>
      <c r="DI50" s="466"/>
      <c r="DJ50" s="466"/>
      <c r="DK50" s="712"/>
      <c r="DL50" s="454"/>
      <c r="DM50" s="466"/>
      <c r="DN50" s="466"/>
      <c r="DO50" s="466"/>
      <c r="DP50" s="712"/>
      <c r="DQ50" s="454"/>
      <c r="DR50" s="466"/>
      <c r="DS50" s="466"/>
      <c r="DT50" s="466"/>
      <c r="DU50" s="712"/>
      <c r="DV50" s="406"/>
      <c r="DW50" s="426"/>
      <c r="DX50" s="426"/>
      <c r="DY50" s="426"/>
      <c r="DZ50" s="749"/>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21"/>
      <c r="BA51" s="621"/>
      <c r="BB51" s="621"/>
      <c r="BC51" s="621"/>
      <c r="BD51" s="621"/>
      <c r="BE51" s="584"/>
      <c r="BF51" s="584"/>
      <c r="BG51" s="584"/>
      <c r="BH51" s="584"/>
      <c r="BI51" s="611"/>
      <c r="BJ51" s="382"/>
      <c r="BK51" s="382"/>
      <c r="BL51" s="382"/>
      <c r="BM51" s="382"/>
      <c r="BN51" s="382"/>
      <c r="BO51" s="381"/>
      <c r="BP51" s="381"/>
      <c r="BQ51" s="377">
        <v>45</v>
      </c>
      <c r="BR51" s="663"/>
      <c r="BS51" s="406"/>
      <c r="BT51" s="426"/>
      <c r="BU51" s="426"/>
      <c r="BV51" s="426"/>
      <c r="BW51" s="426"/>
      <c r="BX51" s="426"/>
      <c r="BY51" s="426"/>
      <c r="BZ51" s="426"/>
      <c r="CA51" s="426"/>
      <c r="CB51" s="426"/>
      <c r="CC51" s="426"/>
      <c r="CD51" s="426"/>
      <c r="CE51" s="426"/>
      <c r="CF51" s="426"/>
      <c r="CG51" s="442"/>
      <c r="CH51" s="454"/>
      <c r="CI51" s="466"/>
      <c r="CJ51" s="466"/>
      <c r="CK51" s="466"/>
      <c r="CL51" s="712"/>
      <c r="CM51" s="454"/>
      <c r="CN51" s="466"/>
      <c r="CO51" s="466"/>
      <c r="CP51" s="466"/>
      <c r="CQ51" s="712"/>
      <c r="CR51" s="454"/>
      <c r="CS51" s="466"/>
      <c r="CT51" s="466"/>
      <c r="CU51" s="466"/>
      <c r="CV51" s="712"/>
      <c r="CW51" s="454"/>
      <c r="CX51" s="466"/>
      <c r="CY51" s="466"/>
      <c r="CZ51" s="466"/>
      <c r="DA51" s="712"/>
      <c r="DB51" s="454"/>
      <c r="DC51" s="466"/>
      <c r="DD51" s="466"/>
      <c r="DE51" s="466"/>
      <c r="DF51" s="712"/>
      <c r="DG51" s="454"/>
      <c r="DH51" s="466"/>
      <c r="DI51" s="466"/>
      <c r="DJ51" s="466"/>
      <c r="DK51" s="712"/>
      <c r="DL51" s="454"/>
      <c r="DM51" s="466"/>
      <c r="DN51" s="466"/>
      <c r="DO51" s="466"/>
      <c r="DP51" s="712"/>
      <c r="DQ51" s="454"/>
      <c r="DR51" s="466"/>
      <c r="DS51" s="466"/>
      <c r="DT51" s="466"/>
      <c r="DU51" s="712"/>
      <c r="DV51" s="406"/>
      <c r="DW51" s="426"/>
      <c r="DX51" s="426"/>
      <c r="DY51" s="426"/>
      <c r="DZ51" s="749"/>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21"/>
      <c r="BA52" s="621"/>
      <c r="BB52" s="621"/>
      <c r="BC52" s="621"/>
      <c r="BD52" s="621"/>
      <c r="BE52" s="584"/>
      <c r="BF52" s="584"/>
      <c r="BG52" s="584"/>
      <c r="BH52" s="584"/>
      <c r="BI52" s="611"/>
      <c r="BJ52" s="382"/>
      <c r="BK52" s="382"/>
      <c r="BL52" s="382"/>
      <c r="BM52" s="382"/>
      <c r="BN52" s="382"/>
      <c r="BO52" s="381"/>
      <c r="BP52" s="381"/>
      <c r="BQ52" s="377">
        <v>46</v>
      </c>
      <c r="BR52" s="663"/>
      <c r="BS52" s="406"/>
      <c r="BT52" s="426"/>
      <c r="BU52" s="426"/>
      <c r="BV52" s="426"/>
      <c r="BW52" s="426"/>
      <c r="BX52" s="426"/>
      <c r="BY52" s="426"/>
      <c r="BZ52" s="426"/>
      <c r="CA52" s="426"/>
      <c r="CB52" s="426"/>
      <c r="CC52" s="426"/>
      <c r="CD52" s="426"/>
      <c r="CE52" s="426"/>
      <c r="CF52" s="426"/>
      <c r="CG52" s="442"/>
      <c r="CH52" s="454"/>
      <c r="CI52" s="466"/>
      <c r="CJ52" s="466"/>
      <c r="CK52" s="466"/>
      <c r="CL52" s="712"/>
      <c r="CM52" s="454"/>
      <c r="CN52" s="466"/>
      <c r="CO52" s="466"/>
      <c r="CP52" s="466"/>
      <c r="CQ52" s="712"/>
      <c r="CR52" s="454"/>
      <c r="CS52" s="466"/>
      <c r="CT52" s="466"/>
      <c r="CU52" s="466"/>
      <c r="CV52" s="712"/>
      <c r="CW52" s="454"/>
      <c r="CX52" s="466"/>
      <c r="CY52" s="466"/>
      <c r="CZ52" s="466"/>
      <c r="DA52" s="712"/>
      <c r="DB52" s="454"/>
      <c r="DC52" s="466"/>
      <c r="DD52" s="466"/>
      <c r="DE52" s="466"/>
      <c r="DF52" s="712"/>
      <c r="DG52" s="454"/>
      <c r="DH52" s="466"/>
      <c r="DI52" s="466"/>
      <c r="DJ52" s="466"/>
      <c r="DK52" s="712"/>
      <c r="DL52" s="454"/>
      <c r="DM52" s="466"/>
      <c r="DN52" s="466"/>
      <c r="DO52" s="466"/>
      <c r="DP52" s="712"/>
      <c r="DQ52" s="454"/>
      <c r="DR52" s="466"/>
      <c r="DS52" s="466"/>
      <c r="DT52" s="466"/>
      <c r="DU52" s="712"/>
      <c r="DV52" s="406"/>
      <c r="DW52" s="426"/>
      <c r="DX52" s="426"/>
      <c r="DY52" s="426"/>
      <c r="DZ52" s="749"/>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21"/>
      <c r="BA53" s="621"/>
      <c r="BB53" s="621"/>
      <c r="BC53" s="621"/>
      <c r="BD53" s="621"/>
      <c r="BE53" s="584"/>
      <c r="BF53" s="584"/>
      <c r="BG53" s="584"/>
      <c r="BH53" s="584"/>
      <c r="BI53" s="611"/>
      <c r="BJ53" s="382"/>
      <c r="BK53" s="382"/>
      <c r="BL53" s="382"/>
      <c r="BM53" s="382"/>
      <c r="BN53" s="382"/>
      <c r="BO53" s="381"/>
      <c r="BP53" s="381"/>
      <c r="BQ53" s="377">
        <v>47</v>
      </c>
      <c r="BR53" s="663"/>
      <c r="BS53" s="406"/>
      <c r="BT53" s="426"/>
      <c r="BU53" s="426"/>
      <c r="BV53" s="426"/>
      <c r="BW53" s="426"/>
      <c r="BX53" s="426"/>
      <c r="BY53" s="426"/>
      <c r="BZ53" s="426"/>
      <c r="CA53" s="426"/>
      <c r="CB53" s="426"/>
      <c r="CC53" s="426"/>
      <c r="CD53" s="426"/>
      <c r="CE53" s="426"/>
      <c r="CF53" s="426"/>
      <c r="CG53" s="442"/>
      <c r="CH53" s="454"/>
      <c r="CI53" s="466"/>
      <c r="CJ53" s="466"/>
      <c r="CK53" s="466"/>
      <c r="CL53" s="712"/>
      <c r="CM53" s="454"/>
      <c r="CN53" s="466"/>
      <c r="CO53" s="466"/>
      <c r="CP53" s="466"/>
      <c r="CQ53" s="712"/>
      <c r="CR53" s="454"/>
      <c r="CS53" s="466"/>
      <c r="CT53" s="466"/>
      <c r="CU53" s="466"/>
      <c r="CV53" s="712"/>
      <c r="CW53" s="454"/>
      <c r="CX53" s="466"/>
      <c r="CY53" s="466"/>
      <c r="CZ53" s="466"/>
      <c r="DA53" s="712"/>
      <c r="DB53" s="454"/>
      <c r="DC53" s="466"/>
      <c r="DD53" s="466"/>
      <c r="DE53" s="466"/>
      <c r="DF53" s="712"/>
      <c r="DG53" s="454"/>
      <c r="DH53" s="466"/>
      <c r="DI53" s="466"/>
      <c r="DJ53" s="466"/>
      <c r="DK53" s="712"/>
      <c r="DL53" s="454"/>
      <c r="DM53" s="466"/>
      <c r="DN53" s="466"/>
      <c r="DO53" s="466"/>
      <c r="DP53" s="712"/>
      <c r="DQ53" s="454"/>
      <c r="DR53" s="466"/>
      <c r="DS53" s="466"/>
      <c r="DT53" s="466"/>
      <c r="DU53" s="712"/>
      <c r="DV53" s="406"/>
      <c r="DW53" s="426"/>
      <c r="DX53" s="426"/>
      <c r="DY53" s="426"/>
      <c r="DZ53" s="749"/>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21"/>
      <c r="BA54" s="621"/>
      <c r="BB54" s="621"/>
      <c r="BC54" s="621"/>
      <c r="BD54" s="621"/>
      <c r="BE54" s="584"/>
      <c r="BF54" s="584"/>
      <c r="BG54" s="584"/>
      <c r="BH54" s="584"/>
      <c r="BI54" s="611"/>
      <c r="BJ54" s="382"/>
      <c r="BK54" s="382"/>
      <c r="BL54" s="382"/>
      <c r="BM54" s="382"/>
      <c r="BN54" s="382"/>
      <c r="BO54" s="381"/>
      <c r="BP54" s="381"/>
      <c r="BQ54" s="377">
        <v>48</v>
      </c>
      <c r="BR54" s="663"/>
      <c r="BS54" s="406"/>
      <c r="BT54" s="426"/>
      <c r="BU54" s="426"/>
      <c r="BV54" s="426"/>
      <c r="BW54" s="426"/>
      <c r="BX54" s="426"/>
      <c r="BY54" s="426"/>
      <c r="BZ54" s="426"/>
      <c r="CA54" s="426"/>
      <c r="CB54" s="426"/>
      <c r="CC54" s="426"/>
      <c r="CD54" s="426"/>
      <c r="CE54" s="426"/>
      <c r="CF54" s="426"/>
      <c r="CG54" s="442"/>
      <c r="CH54" s="454"/>
      <c r="CI54" s="466"/>
      <c r="CJ54" s="466"/>
      <c r="CK54" s="466"/>
      <c r="CL54" s="712"/>
      <c r="CM54" s="454"/>
      <c r="CN54" s="466"/>
      <c r="CO54" s="466"/>
      <c r="CP54" s="466"/>
      <c r="CQ54" s="712"/>
      <c r="CR54" s="454"/>
      <c r="CS54" s="466"/>
      <c r="CT54" s="466"/>
      <c r="CU54" s="466"/>
      <c r="CV54" s="712"/>
      <c r="CW54" s="454"/>
      <c r="CX54" s="466"/>
      <c r="CY54" s="466"/>
      <c r="CZ54" s="466"/>
      <c r="DA54" s="712"/>
      <c r="DB54" s="454"/>
      <c r="DC54" s="466"/>
      <c r="DD54" s="466"/>
      <c r="DE54" s="466"/>
      <c r="DF54" s="712"/>
      <c r="DG54" s="454"/>
      <c r="DH54" s="466"/>
      <c r="DI54" s="466"/>
      <c r="DJ54" s="466"/>
      <c r="DK54" s="712"/>
      <c r="DL54" s="454"/>
      <c r="DM54" s="466"/>
      <c r="DN54" s="466"/>
      <c r="DO54" s="466"/>
      <c r="DP54" s="712"/>
      <c r="DQ54" s="454"/>
      <c r="DR54" s="466"/>
      <c r="DS54" s="466"/>
      <c r="DT54" s="466"/>
      <c r="DU54" s="712"/>
      <c r="DV54" s="406"/>
      <c r="DW54" s="426"/>
      <c r="DX54" s="426"/>
      <c r="DY54" s="426"/>
      <c r="DZ54" s="749"/>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21"/>
      <c r="BA55" s="621"/>
      <c r="BB55" s="621"/>
      <c r="BC55" s="621"/>
      <c r="BD55" s="621"/>
      <c r="BE55" s="584"/>
      <c r="BF55" s="584"/>
      <c r="BG55" s="584"/>
      <c r="BH55" s="584"/>
      <c r="BI55" s="611"/>
      <c r="BJ55" s="382"/>
      <c r="BK55" s="382"/>
      <c r="BL55" s="382"/>
      <c r="BM55" s="382"/>
      <c r="BN55" s="382"/>
      <c r="BO55" s="381"/>
      <c r="BP55" s="381"/>
      <c r="BQ55" s="377">
        <v>49</v>
      </c>
      <c r="BR55" s="663"/>
      <c r="BS55" s="406"/>
      <c r="BT55" s="426"/>
      <c r="BU55" s="426"/>
      <c r="BV55" s="426"/>
      <c r="BW55" s="426"/>
      <c r="BX55" s="426"/>
      <c r="BY55" s="426"/>
      <c r="BZ55" s="426"/>
      <c r="CA55" s="426"/>
      <c r="CB55" s="426"/>
      <c r="CC55" s="426"/>
      <c r="CD55" s="426"/>
      <c r="CE55" s="426"/>
      <c r="CF55" s="426"/>
      <c r="CG55" s="442"/>
      <c r="CH55" s="454"/>
      <c r="CI55" s="466"/>
      <c r="CJ55" s="466"/>
      <c r="CK55" s="466"/>
      <c r="CL55" s="712"/>
      <c r="CM55" s="454"/>
      <c r="CN55" s="466"/>
      <c r="CO55" s="466"/>
      <c r="CP55" s="466"/>
      <c r="CQ55" s="712"/>
      <c r="CR55" s="454"/>
      <c r="CS55" s="466"/>
      <c r="CT55" s="466"/>
      <c r="CU55" s="466"/>
      <c r="CV55" s="712"/>
      <c r="CW55" s="454"/>
      <c r="CX55" s="466"/>
      <c r="CY55" s="466"/>
      <c r="CZ55" s="466"/>
      <c r="DA55" s="712"/>
      <c r="DB55" s="454"/>
      <c r="DC55" s="466"/>
      <c r="DD55" s="466"/>
      <c r="DE55" s="466"/>
      <c r="DF55" s="712"/>
      <c r="DG55" s="454"/>
      <c r="DH55" s="466"/>
      <c r="DI55" s="466"/>
      <c r="DJ55" s="466"/>
      <c r="DK55" s="712"/>
      <c r="DL55" s="454"/>
      <c r="DM55" s="466"/>
      <c r="DN55" s="466"/>
      <c r="DO55" s="466"/>
      <c r="DP55" s="712"/>
      <c r="DQ55" s="454"/>
      <c r="DR55" s="466"/>
      <c r="DS55" s="466"/>
      <c r="DT55" s="466"/>
      <c r="DU55" s="712"/>
      <c r="DV55" s="406"/>
      <c r="DW55" s="426"/>
      <c r="DX55" s="426"/>
      <c r="DY55" s="426"/>
      <c r="DZ55" s="749"/>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21"/>
      <c r="BA56" s="621"/>
      <c r="BB56" s="621"/>
      <c r="BC56" s="621"/>
      <c r="BD56" s="621"/>
      <c r="BE56" s="584"/>
      <c r="BF56" s="584"/>
      <c r="BG56" s="584"/>
      <c r="BH56" s="584"/>
      <c r="BI56" s="611"/>
      <c r="BJ56" s="382"/>
      <c r="BK56" s="382"/>
      <c r="BL56" s="382"/>
      <c r="BM56" s="382"/>
      <c r="BN56" s="382"/>
      <c r="BO56" s="381"/>
      <c r="BP56" s="381"/>
      <c r="BQ56" s="377">
        <v>50</v>
      </c>
      <c r="BR56" s="663"/>
      <c r="BS56" s="406"/>
      <c r="BT56" s="426"/>
      <c r="BU56" s="426"/>
      <c r="BV56" s="426"/>
      <c r="BW56" s="426"/>
      <c r="BX56" s="426"/>
      <c r="BY56" s="426"/>
      <c r="BZ56" s="426"/>
      <c r="CA56" s="426"/>
      <c r="CB56" s="426"/>
      <c r="CC56" s="426"/>
      <c r="CD56" s="426"/>
      <c r="CE56" s="426"/>
      <c r="CF56" s="426"/>
      <c r="CG56" s="442"/>
      <c r="CH56" s="454"/>
      <c r="CI56" s="466"/>
      <c r="CJ56" s="466"/>
      <c r="CK56" s="466"/>
      <c r="CL56" s="712"/>
      <c r="CM56" s="454"/>
      <c r="CN56" s="466"/>
      <c r="CO56" s="466"/>
      <c r="CP56" s="466"/>
      <c r="CQ56" s="712"/>
      <c r="CR56" s="454"/>
      <c r="CS56" s="466"/>
      <c r="CT56" s="466"/>
      <c r="CU56" s="466"/>
      <c r="CV56" s="712"/>
      <c r="CW56" s="454"/>
      <c r="CX56" s="466"/>
      <c r="CY56" s="466"/>
      <c r="CZ56" s="466"/>
      <c r="DA56" s="712"/>
      <c r="DB56" s="454"/>
      <c r="DC56" s="466"/>
      <c r="DD56" s="466"/>
      <c r="DE56" s="466"/>
      <c r="DF56" s="712"/>
      <c r="DG56" s="454"/>
      <c r="DH56" s="466"/>
      <c r="DI56" s="466"/>
      <c r="DJ56" s="466"/>
      <c r="DK56" s="712"/>
      <c r="DL56" s="454"/>
      <c r="DM56" s="466"/>
      <c r="DN56" s="466"/>
      <c r="DO56" s="466"/>
      <c r="DP56" s="712"/>
      <c r="DQ56" s="454"/>
      <c r="DR56" s="466"/>
      <c r="DS56" s="466"/>
      <c r="DT56" s="466"/>
      <c r="DU56" s="712"/>
      <c r="DV56" s="406"/>
      <c r="DW56" s="426"/>
      <c r="DX56" s="426"/>
      <c r="DY56" s="426"/>
      <c r="DZ56" s="749"/>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21"/>
      <c r="BA57" s="621"/>
      <c r="BB57" s="621"/>
      <c r="BC57" s="621"/>
      <c r="BD57" s="621"/>
      <c r="BE57" s="584"/>
      <c r="BF57" s="584"/>
      <c r="BG57" s="584"/>
      <c r="BH57" s="584"/>
      <c r="BI57" s="611"/>
      <c r="BJ57" s="382"/>
      <c r="BK57" s="382"/>
      <c r="BL57" s="382"/>
      <c r="BM57" s="382"/>
      <c r="BN57" s="382"/>
      <c r="BO57" s="381"/>
      <c r="BP57" s="381"/>
      <c r="BQ57" s="377">
        <v>51</v>
      </c>
      <c r="BR57" s="663"/>
      <c r="BS57" s="406"/>
      <c r="BT57" s="426"/>
      <c r="BU57" s="426"/>
      <c r="BV57" s="426"/>
      <c r="BW57" s="426"/>
      <c r="BX57" s="426"/>
      <c r="BY57" s="426"/>
      <c r="BZ57" s="426"/>
      <c r="CA57" s="426"/>
      <c r="CB57" s="426"/>
      <c r="CC57" s="426"/>
      <c r="CD57" s="426"/>
      <c r="CE57" s="426"/>
      <c r="CF57" s="426"/>
      <c r="CG57" s="442"/>
      <c r="CH57" s="454"/>
      <c r="CI57" s="466"/>
      <c r="CJ57" s="466"/>
      <c r="CK57" s="466"/>
      <c r="CL57" s="712"/>
      <c r="CM57" s="454"/>
      <c r="CN57" s="466"/>
      <c r="CO57" s="466"/>
      <c r="CP57" s="466"/>
      <c r="CQ57" s="712"/>
      <c r="CR57" s="454"/>
      <c r="CS57" s="466"/>
      <c r="CT57" s="466"/>
      <c r="CU57" s="466"/>
      <c r="CV57" s="712"/>
      <c r="CW57" s="454"/>
      <c r="CX57" s="466"/>
      <c r="CY57" s="466"/>
      <c r="CZ57" s="466"/>
      <c r="DA57" s="712"/>
      <c r="DB57" s="454"/>
      <c r="DC57" s="466"/>
      <c r="DD57" s="466"/>
      <c r="DE57" s="466"/>
      <c r="DF57" s="712"/>
      <c r="DG57" s="454"/>
      <c r="DH57" s="466"/>
      <c r="DI57" s="466"/>
      <c r="DJ57" s="466"/>
      <c r="DK57" s="712"/>
      <c r="DL57" s="454"/>
      <c r="DM57" s="466"/>
      <c r="DN57" s="466"/>
      <c r="DO57" s="466"/>
      <c r="DP57" s="712"/>
      <c r="DQ57" s="454"/>
      <c r="DR57" s="466"/>
      <c r="DS57" s="466"/>
      <c r="DT57" s="466"/>
      <c r="DU57" s="712"/>
      <c r="DV57" s="406"/>
      <c r="DW57" s="426"/>
      <c r="DX57" s="426"/>
      <c r="DY57" s="426"/>
      <c r="DZ57" s="749"/>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21"/>
      <c r="BA58" s="621"/>
      <c r="BB58" s="621"/>
      <c r="BC58" s="621"/>
      <c r="BD58" s="621"/>
      <c r="BE58" s="584"/>
      <c r="BF58" s="584"/>
      <c r="BG58" s="584"/>
      <c r="BH58" s="584"/>
      <c r="BI58" s="611"/>
      <c r="BJ58" s="382"/>
      <c r="BK58" s="382"/>
      <c r="BL58" s="382"/>
      <c r="BM58" s="382"/>
      <c r="BN58" s="382"/>
      <c r="BO58" s="381"/>
      <c r="BP58" s="381"/>
      <c r="BQ58" s="377">
        <v>52</v>
      </c>
      <c r="BR58" s="663"/>
      <c r="BS58" s="406"/>
      <c r="BT58" s="426"/>
      <c r="BU58" s="426"/>
      <c r="BV58" s="426"/>
      <c r="BW58" s="426"/>
      <c r="BX58" s="426"/>
      <c r="BY58" s="426"/>
      <c r="BZ58" s="426"/>
      <c r="CA58" s="426"/>
      <c r="CB58" s="426"/>
      <c r="CC58" s="426"/>
      <c r="CD58" s="426"/>
      <c r="CE58" s="426"/>
      <c r="CF58" s="426"/>
      <c r="CG58" s="442"/>
      <c r="CH58" s="454"/>
      <c r="CI58" s="466"/>
      <c r="CJ58" s="466"/>
      <c r="CK58" s="466"/>
      <c r="CL58" s="712"/>
      <c r="CM58" s="454"/>
      <c r="CN58" s="466"/>
      <c r="CO58" s="466"/>
      <c r="CP58" s="466"/>
      <c r="CQ58" s="712"/>
      <c r="CR58" s="454"/>
      <c r="CS58" s="466"/>
      <c r="CT58" s="466"/>
      <c r="CU58" s="466"/>
      <c r="CV58" s="712"/>
      <c r="CW58" s="454"/>
      <c r="CX58" s="466"/>
      <c r="CY58" s="466"/>
      <c r="CZ58" s="466"/>
      <c r="DA58" s="712"/>
      <c r="DB58" s="454"/>
      <c r="DC58" s="466"/>
      <c r="DD58" s="466"/>
      <c r="DE58" s="466"/>
      <c r="DF58" s="712"/>
      <c r="DG58" s="454"/>
      <c r="DH58" s="466"/>
      <c r="DI58" s="466"/>
      <c r="DJ58" s="466"/>
      <c r="DK58" s="712"/>
      <c r="DL58" s="454"/>
      <c r="DM58" s="466"/>
      <c r="DN58" s="466"/>
      <c r="DO58" s="466"/>
      <c r="DP58" s="712"/>
      <c r="DQ58" s="454"/>
      <c r="DR58" s="466"/>
      <c r="DS58" s="466"/>
      <c r="DT58" s="466"/>
      <c r="DU58" s="712"/>
      <c r="DV58" s="406"/>
      <c r="DW58" s="426"/>
      <c r="DX58" s="426"/>
      <c r="DY58" s="426"/>
      <c r="DZ58" s="749"/>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21"/>
      <c r="BA59" s="621"/>
      <c r="BB59" s="621"/>
      <c r="BC59" s="621"/>
      <c r="BD59" s="621"/>
      <c r="BE59" s="584"/>
      <c r="BF59" s="584"/>
      <c r="BG59" s="584"/>
      <c r="BH59" s="584"/>
      <c r="BI59" s="611"/>
      <c r="BJ59" s="382"/>
      <c r="BK59" s="382"/>
      <c r="BL59" s="382"/>
      <c r="BM59" s="382"/>
      <c r="BN59" s="382"/>
      <c r="BO59" s="381"/>
      <c r="BP59" s="381"/>
      <c r="BQ59" s="377">
        <v>53</v>
      </c>
      <c r="BR59" s="663"/>
      <c r="BS59" s="406"/>
      <c r="BT59" s="426"/>
      <c r="BU59" s="426"/>
      <c r="BV59" s="426"/>
      <c r="BW59" s="426"/>
      <c r="BX59" s="426"/>
      <c r="BY59" s="426"/>
      <c r="BZ59" s="426"/>
      <c r="CA59" s="426"/>
      <c r="CB59" s="426"/>
      <c r="CC59" s="426"/>
      <c r="CD59" s="426"/>
      <c r="CE59" s="426"/>
      <c r="CF59" s="426"/>
      <c r="CG59" s="442"/>
      <c r="CH59" s="454"/>
      <c r="CI59" s="466"/>
      <c r="CJ59" s="466"/>
      <c r="CK59" s="466"/>
      <c r="CL59" s="712"/>
      <c r="CM59" s="454"/>
      <c r="CN59" s="466"/>
      <c r="CO59" s="466"/>
      <c r="CP59" s="466"/>
      <c r="CQ59" s="712"/>
      <c r="CR59" s="454"/>
      <c r="CS59" s="466"/>
      <c r="CT59" s="466"/>
      <c r="CU59" s="466"/>
      <c r="CV59" s="712"/>
      <c r="CW59" s="454"/>
      <c r="CX59" s="466"/>
      <c r="CY59" s="466"/>
      <c r="CZ59" s="466"/>
      <c r="DA59" s="712"/>
      <c r="DB59" s="454"/>
      <c r="DC59" s="466"/>
      <c r="DD59" s="466"/>
      <c r="DE59" s="466"/>
      <c r="DF59" s="712"/>
      <c r="DG59" s="454"/>
      <c r="DH59" s="466"/>
      <c r="DI59" s="466"/>
      <c r="DJ59" s="466"/>
      <c r="DK59" s="712"/>
      <c r="DL59" s="454"/>
      <c r="DM59" s="466"/>
      <c r="DN59" s="466"/>
      <c r="DO59" s="466"/>
      <c r="DP59" s="712"/>
      <c r="DQ59" s="454"/>
      <c r="DR59" s="466"/>
      <c r="DS59" s="466"/>
      <c r="DT59" s="466"/>
      <c r="DU59" s="712"/>
      <c r="DV59" s="406"/>
      <c r="DW59" s="426"/>
      <c r="DX59" s="426"/>
      <c r="DY59" s="426"/>
      <c r="DZ59" s="749"/>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21"/>
      <c r="BA60" s="621"/>
      <c r="BB60" s="621"/>
      <c r="BC60" s="621"/>
      <c r="BD60" s="621"/>
      <c r="BE60" s="584"/>
      <c r="BF60" s="584"/>
      <c r="BG60" s="584"/>
      <c r="BH60" s="584"/>
      <c r="BI60" s="611"/>
      <c r="BJ60" s="382"/>
      <c r="BK60" s="382"/>
      <c r="BL60" s="382"/>
      <c r="BM60" s="382"/>
      <c r="BN60" s="382"/>
      <c r="BO60" s="381"/>
      <c r="BP60" s="381"/>
      <c r="BQ60" s="377">
        <v>54</v>
      </c>
      <c r="BR60" s="663"/>
      <c r="BS60" s="406"/>
      <c r="BT60" s="426"/>
      <c r="BU60" s="426"/>
      <c r="BV60" s="426"/>
      <c r="BW60" s="426"/>
      <c r="BX60" s="426"/>
      <c r="BY60" s="426"/>
      <c r="BZ60" s="426"/>
      <c r="CA60" s="426"/>
      <c r="CB60" s="426"/>
      <c r="CC60" s="426"/>
      <c r="CD60" s="426"/>
      <c r="CE60" s="426"/>
      <c r="CF60" s="426"/>
      <c r="CG60" s="442"/>
      <c r="CH60" s="454"/>
      <c r="CI60" s="466"/>
      <c r="CJ60" s="466"/>
      <c r="CK60" s="466"/>
      <c r="CL60" s="712"/>
      <c r="CM60" s="454"/>
      <c r="CN60" s="466"/>
      <c r="CO60" s="466"/>
      <c r="CP60" s="466"/>
      <c r="CQ60" s="712"/>
      <c r="CR60" s="454"/>
      <c r="CS60" s="466"/>
      <c r="CT60" s="466"/>
      <c r="CU60" s="466"/>
      <c r="CV60" s="712"/>
      <c r="CW60" s="454"/>
      <c r="CX60" s="466"/>
      <c r="CY60" s="466"/>
      <c r="CZ60" s="466"/>
      <c r="DA60" s="712"/>
      <c r="DB60" s="454"/>
      <c r="DC60" s="466"/>
      <c r="DD60" s="466"/>
      <c r="DE60" s="466"/>
      <c r="DF60" s="712"/>
      <c r="DG60" s="454"/>
      <c r="DH60" s="466"/>
      <c r="DI60" s="466"/>
      <c r="DJ60" s="466"/>
      <c r="DK60" s="712"/>
      <c r="DL60" s="454"/>
      <c r="DM60" s="466"/>
      <c r="DN60" s="466"/>
      <c r="DO60" s="466"/>
      <c r="DP60" s="712"/>
      <c r="DQ60" s="454"/>
      <c r="DR60" s="466"/>
      <c r="DS60" s="466"/>
      <c r="DT60" s="466"/>
      <c r="DU60" s="712"/>
      <c r="DV60" s="406"/>
      <c r="DW60" s="426"/>
      <c r="DX60" s="426"/>
      <c r="DY60" s="426"/>
      <c r="DZ60" s="749"/>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21"/>
      <c r="BA61" s="621"/>
      <c r="BB61" s="621"/>
      <c r="BC61" s="621"/>
      <c r="BD61" s="621"/>
      <c r="BE61" s="584"/>
      <c r="BF61" s="584"/>
      <c r="BG61" s="584"/>
      <c r="BH61" s="584"/>
      <c r="BI61" s="611"/>
      <c r="BJ61" s="382"/>
      <c r="BK61" s="382"/>
      <c r="BL61" s="382"/>
      <c r="BM61" s="382"/>
      <c r="BN61" s="382"/>
      <c r="BO61" s="381"/>
      <c r="BP61" s="381"/>
      <c r="BQ61" s="377">
        <v>55</v>
      </c>
      <c r="BR61" s="663"/>
      <c r="BS61" s="406"/>
      <c r="BT61" s="426"/>
      <c r="BU61" s="426"/>
      <c r="BV61" s="426"/>
      <c r="BW61" s="426"/>
      <c r="BX61" s="426"/>
      <c r="BY61" s="426"/>
      <c r="BZ61" s="426"/>
      <c r="CA61" s="426"/>
      <c r="CB61" s="426"/>
      <c r="CC61" s="426"/>
      <c r="CD61" s="426"/>
      <c r="CE61" s="426"/>
      <c r="CF61" s="426"/>
      <c r="CG61" s="442"/>
      <c r="CH61" s="454"/>
      <c r="CI61" s="466"/>
      <c r="CJ61" s="466"/>
      <c r="CK61" s="466"/>
      <c r="CL61" s="712"/>
      <c r="CM61" s="454"/>
      <c r="CN61" s="466"/>
      <c r="CO61" s="466"/>
      <c r="CP61" s="466"/>
      <c r="CQ61" s="712"/>
      <c r="CR61" s="454"/>
      <c r="CS61" s="466"/>
      <c r="CT61" s="466"/>
      <c r="CU61" s="466"/>
      <c r="CV61" s="712"/>
      <c r="CW61" s="454"/>
      <c r="CX61" s="466"/>
      <c r="CY61" s="466"/>
      <c r="CZ61" s="466"/>
      <c r="DA61" s="712"/>
      <c r="DB61" s="454"/>
      <c r="DC61" s="466"/>
      <c r="DD61" s="466"/>
      <c r="DE61" s="466"/>
      <c r="DF61" s="712"/>
      <c r="DG61" s="454"/>
      <c r="DH61" s="466"/>
      <c r="DI61" s="466"/>
      <c r="DJ61" s="466"/>
      <c r="DK61" s="712"/>
      <c r="DL61" s="454"/>
      <c r="DM61" s="466"/>
      <c r="DN61" s="466"/>
      <c r="DO61" s="466"/>
      <c r="DP61" s="712"/>
      <c r="DQ61" s="454"/>
      <c r="DR61" s="466"/>
      <c r="DS61" s="466"/>
      <c r="DT61" s="466"/>
      <c r="DU61" s="712"/>
      <c r="DV61" s="406"/>
      <c r="DW61" s="426"/>
      <c r="DX61" s="426"/>
      <c r="DY61" s="426"/>
      <c r="DZ61" s="749"/>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21"/>
      <c r="BA62" s="621"/>
      <c r="BB62" s="621"/>
      <c r="BC62" s="621"/>
      <c r="BD62" s="621"/>
      <c r="BE62" s="584"/>
      <c r="BF62" s="584"/>
      <c r="BG62" s="584"/>
      <c r="BH62" s="584"/>
      <c r="BI62" s="611"/>
      <c r="BJ62" s="647" t="s">
        <v>457</v>
      </c>
      <c r="BK62" s="618"/>
      <c r="BL62" s="618"/>
      <c r="BM62" s="618"/>
      <c r="BN62" s="630"/>
      <c r="BO62" s="381"/>
      <c r="BP62" s="381"/>
      <c r="BQ62" s="377">
        <v>56</v>
      </c>
      <c r="BR62" s="663"/>
      <c r="BS62" s="406"/>
      <c r="BT62" s="426"/>
      <c r="BU62" s="426"/>
      <c r="BV62" s="426"/>
      <c r="BW62" s="426"/>
      <c r="BX62" s="426"/>
      <c r="BY62" s="426"/>
      <c r="BZ62" s="426"/>
      <c r="CA62" s="426"/>
      <c r="CB62" s="426"/>
      <c r="CC62" s="426"/>
      <c r="CD62" s="426"/>
      <c r="CE62" s="426"/>
      <c r="CF62" s="426"/>
      <c r="CG62" s="442"/>
      <c r="CH62" s="454"/>
      <c r="CI62" s="466"/>
      <c r="CJ62" s="466"/>
      <c r="CK62" s="466"/>
      <c r="CL62" s="712"/>
      <c r="CM62" s="454"/>
      <c r="CN62" s="466"/>
      <c r="CO62" s="466"/>
      <c r="CP62" s="466"/>
      <c r="CQ62" s="712"/>
      <c r="CR62" s="454"/>
      <c r="CS62" s="466"/>
      <c r="CT62" s="466"/>
      <c r="CU62" s="466"/>
      <c r="CV62" s="712"/>
      <c r="CW62" s="454"/>
      <c r="CX62" s="466"/>
      <c r="CY62" s="466"/>
      <c r="CZ62" s="466"/>
      <c r="DA62" s="712"/>
      <c r="DB62" s="454"/>
      <c r="DC62" s="466"/>
      <c r="DD62" s="466"/>
      <c r="DE62" s="466"/>
      <c r="DF62" s="712"/>
      <c r="DG62" s="454"/>
      <c r="DH62" s="466"/>
      <c r="DI62" s="466"/>
      <c r="DJ62" s="466"/>
      <c r="DK62" s="712"/>
      <c r="DL62" s="454"/>
      <c r="DM62" s="466"/>
      <c r="DN62" s="466"/>
      <c r="DO62" s="466"/>
      <c r="DP62" s="712"/>
      <c r="DQ62" s="454"/>
      <c r="DR62" s="466"/>
      <c r="DS62" s="466"/>
      <c r="DT62" s="466"/>
      <c r="DU62" s="712"/>
      <c r="DV62" s="406"/>
      <c r="DW62" s="426"/>
      <c r="DX62" s="426"/>
      <c r="DY62" s="426"/>
      <c r="DZ62" s="749"/>
      <c r="EA62" s="369"/>
    </row>
    <row r="63" spans="1:131" s="366" customFormat="1" ht="26.25" customHeight="1">
      <c r="A63" s="378" t="s">
        <v>250</v>
      </c>
      <c r="B63" s="407" t="s">
        <v>376</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38</v>
      </c>
      <c r="AG63" s="462"/>
      <c r="AH63" s="462"/>
      <c r="AI63" s="462"/>
      <c r="AJ63" s="539"/>
      <c r="AK63" s="547"/>
      <c r="AL63" s="465"/>
      <c r="AM63" s="465"/>
      <c r="AN63" s="465"/>
      <c r="AO63" s="465"/>
      <c r="AP63" s="462">
        <f>SUM(AP28:AT62)</f>
        <v>1368</v>
      </c>
      <c r="AQ63" s="462"/>
      <c r="AR63" s="462"/>
      <c r="AS63" s="462"/>
      <c r="AT63" s="462"/>
      <c r="AU63" s="462">
        <f>SUM(AU28:AY62)</f>
        <v>1040</v>
      </c>
      <c r="AV63" s="462"/>
      <c r="AW63" s="462"/>
      <c r="AX63" s="462"/>
      <c r="AY63" s="462"/>
      <c r="AZ63" s="622"/>
      <c r="BA63" s="622"/>
      <c r="BB63" s="622"/>
      <c r="BC63" s="622"/>
      <c r="BD63" s="622"/>
      <c r="BE63" s="586"/>
      <c r="BF63" s="586"/>
      <c r="BG63" s="586"/>
      <c r="BH63" s="586"/>
      <c r="BI63" s="613"/>
      <c r="BJ63" s="619" t="s">
        <v>201</v>
      </c>
      <c r="BK63" s="629"/>
      <c r="BL63" s="629"/>
      <c r="BM63" s="629"/>
      <c r="BN63" s="631"/>
      <c r="BO63" s="381"/>
      <c r="BP63" s="381"/>
      <c r="BQ63" s="377">
        <v>57</v>
      </c>
      <c r="BR63" s="663"/>
      <c r="BS63" s="406"/>
      <c r="BT63" s="426"/>
      <c r="BU63" s="426"/>
      <c r="BV63" s="426"/>
      <c r="BW63" s="426"/>
      <c r="BX63" s="426"/>
      <c r="BY63" s="426"/>
      <c r="BZ63" s="426"/>
      <c r="CA63" s="426"/>
      <c r="CB63" s="426"/>
      <c r="CC63" s="426"/>
      <c r="CD63" s="426"/>
      <c r="CE63" s="426"/>
      <c r="CF63" s="426"/>
      <c r="CG63" s="442"/>
      <c r="CH63" s="454"/>
      <c r="CI63" s="466"/>
      <c r="CJ63" s="466"/>
      <c r="CK63" s="466"/>
      <c r="CL63" s="712"/>
      <c r="CM63" s="454"/>
      <c r="CN63" s="466"/>
      <c r="CO63" s="466"/>
      <c r="CP63" s="466"/>
      <c r="CQ63" s="712"/>
      <c r="CR63" s="454"/>
      <c r="CS63" s="466"/>
      <c r="CT63" s="466"/>
      <c r="CU63" s="466"/>
      <c r="CV63" s="712"/>
      <c r="CW63" s="454"/>
      <c r="CX63" s="466"/>
      <c r="CY63" s="466"/>
      <c r="CZ63" s="466"/>
      <c r="DA63" s="712"/>
      <c r="DB63" s="454"/>
      <c r="DC63" s="466"/>
      <c r="DD63" s="466"/>
      <c r="DE63" s="466"/>
      <c r="DF63" s="712"/>
      <c r="DG63" s="454"/>
      <c r="DH63" s="466"/>
      <c r="DI63" s="466"/>
      <c r="DJ63" s="466"/>
      <c r="DK63" s="712"/>
      <c r="DL63" s="454"/>
      <c r="DM63" s="466"/>
      <c r="DN63" s="466"/>
      <c r="DO63" s="466"/>
      <c r="DP63" s="712"/>
      <c r="DQ63" s="454"/>
      <c r="DR63" s="466"/>
      <c r="DS63" s="466"/>
      <c r="DT63" s="466"/>
      <c r="DU63" s="712"/>
      <c r="DV63" s="406"/>
      <c r="DW63" s="426"/>
      <c r="DX63" s="426"/>
      <c r="DY63" s="426"/>
      <c r="DZ63" s="749"/>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63"/>
      <c r="BS64" s="406"/>
      <c r="BT64" s="426"/>
      <c r="BU64" s="426"/>
      <c r="BV64" s="426"/>
      <c r="BW64" s="426"/>
      <c r="BX64" s="426"/>
      <c r="BY64" s="426"/>
      <c r="BZ64" s="426"/>
      <c r="CA64" s="426"/>
      <c r="CB64" s="426"/>
      <c r="CC64" s="426"/>
      <c r="CD64" s="426"/>
      <c r="CE64" s="426"/>
      <c r="CF64" s="426"/>
      <c r="CG64" s="442"/>
      <c r="CH64" s="454"/>
      <c r="CI64" s="466"/>
      <c r="CJ64" s="466"/>
      <c r="CK64" s="466"/>
      <c r="CL64" s="712"/>
      <c r="CM64" s="454"/>
      <c r="CN64" s="466"/>
      <c r="CO64" s="466"/>
      <c r="CP64" s="466"/>
      <c r="CQ64" s="712"/>
      <c r="CR64" s="454"/>
      <c r="CS64" s="466"/>
      <c r="CT64" s="466"/>
      <c r="CU64" s="466"/>
      <c r="CV64" s="712"/>
      <c r="CW64" s="454"/>
      <c r="CX64" s="466"/>
      <c r="CY64" s="466"/>
      <c r="CZ64" s="466"/>
      <c r="DA64" s="712"/>
      <c r="DB64" s="454"/>
      <c r="DC64" s="466"/>
      <c r="DD64" s="466"/>
      <c r="DE64" s="466"/>
      <c r="DF64" s="712"/>
      <c r="DG64" s="454"/>
      <c r="DH64" s="466"/>
      <c r="DI64" s="466"/>
      <c r="DJ64" s="466"/>
      <c r="DK64" s="712"/>
      <c r="DL64" s="454"/>
      <c r="DM64" s="466"/>
      <c r="DN64" s="466"/>
      <c r="DO64" s="466"/>
      <c r="DP64" s="712"/>
      <c r="DQ64" s="454"/>
      <c r="DR64" s="466"/>
      <c r="DS64" s="466"/>
      <c r="DT64" s="466"/>
      <c r="DU64" s="712"/>
      <c r="DV64" s="406"/>
      <c r="DW64" s="426"/>
      <c r="DX64" s="426"/>
      <c r="DY64" s="426"/>
      <c r="DZ64" s="749"/>
      <c r="EA64" s="369"/>
    </row>
    <row r="65" spans="1:131" s="366" customFormat="1" ht="26.25" customHeight="1">
      <c r="A65" s="382" t="s">
        <v>261</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63"/>
      <c r="BS65" s="406"/>
      <c r="BT65" s="426"/>
      <c r="BU65" s="426"/>
      <c r="BV65" s="426"/>
      <c r="BW65" s="426"/>
      <c r="BX65" s="426"/>
      <c r="BY65" s="426"/>
      <c r="BZ65" s="426"/>
      <c r="CA65" s="426"/>
      <c r="CB65" s="426"/>
      <c r="CC65" s="426"/>
      <c r="CD65" s="426"/>
      <c r="CE65" s="426"/>
      <c r="CF65" s="426"/>
      <c r="CG65" s="442"/>
      <c r="CH65" s="454"/>
      <c r="CI65" s="466"/>
      <c r="CJ65" s="466"/>
      <c r="CK65" s="466"/>
      <c r="CL65" s="712"/>
      <c r="CM65" s="454"/>
      <c r="CN65" s="466"/>
      <c r="CO65" s="466"/>
      <c r="CP65" s="466"/>
      <c r="CQ65" s="712"/>
      <c r="CR65" s="454"/>
      <c r="CS65" s="466"/>
      <c r="CT65" s="466"/>
      <c r="CU65" s="466"/>
      <c r="CV65" s="712"/>
      <c r="CW65" s="454"/>
      <c r="CX65" s="466"/>
      <c r="CY65" s="466"/>
      <c r="CZ65" s="466"/>
      <c r="DA65" s="712"/>
      <c r="DB65" s="454"/>
      <c r="DC65" s="466"/>
      <c r="DD65" s="466"/>
      <c r="DE65" s="466"/>
      <c r="DF65" s="712"/>
      <c r="DG65" s="454"/>
      <c r="DH65" s="466"/>
      <c r="DI65" s="466"/>
      <c r="DJ65" s="466"/>
      <c r="DK65" s="712"/>
      <c r="DL65" s="454"/>
      <c r="DM65" s="466"/>
      <c r="DN65" s="466"/>
      <c r="DO65" s="466"/>
      <c r="DP65" s="712"/>
      <c r="DQ65" s="454"/>
      <c r="DR65" s="466"/>
      <c r="DS65" s="466"/>
      <c r="DT65" s="466"/>
      <c r="DU65" s="712"/>
      <c r="DV65" s="406"/>
      <c r="DW65" s="426"/>
      <c r="DX65" s="426"/>
      <c r="DY65" s="426"/>
      <c r="DZ65" s="749"/>
      <c r="EA65" s="369"/>
    </row>
    <row r="66" spans="1:131" s="366" customFormat="1" ht="26.25" customHeight="1">
      <c r="A66" s="374" t="s">
        <v>444</v>
      </c>
      <c r="B66" s="403"/>
      <c r="C66" s="403"/>
      <c r="D66" s="403"/>
      <c r="E66" s="403"/>
      <c r="F66" s="403"/>
      <c r="G66" s="403"/>
      <c r="H66" s="403"/>
      <c r="I66" s="403"/>
      <c r="J66" s="403"/>
      <c r="K66" s="403"/>
      <c r="L66" s="403"/>
      <c r="M66" s="403"/>
      <c r="N66" s="403"/>
      <c r="O66" s="403"/>
      <c r="P66" s="439"/>
      <c r="Q66" s="445" t="s">
        <v>450</v>
      </c>
      <c r="R66" s="457"/>
      <c r="S66" s="457"/>
      <c r="T66" s="457"/>
      <c r="U66" s="468"/>
      <c r="V66" s="445" t="s">
        <v>451</v>
      </c>
      <c r="W66" s="457"/>
      <c r="X66" s="457"/>
      <c r="Y66" s="457"/>
      <c r="Z66" s="468"/>
      <c r="AA66" s="445" t="s">
        <v>452</v>
      </c>
      <c r="AB66" s="457"/>
      <c r="AC66" s="457"/>
      <c r="AD66" s="457"/>
      <c r="AE66" s="468"/>
      <c r="AF66" s="525" t="s">
        <v>247</v>
      </c>
      <c r="AG66" s="533"/>
      <c r="AH66" s="533"/>
      <c r="AI66" s="533"/>
      <c r="AJ66" s="543"/>
      <c r="AK66" s="445" t="s">
        <v>387</v>
      </c>
      <c r="AL66" s="403"/>
      <c r="AM66" s="403"/>
      <c r="AN66" s="403"/>
      <c r="AO66" s="439"/>
      <c r="AP66" s="445" t="s">
        <v>356</v>
      </c>
      <c r="AQ66" s="457"/>
      <c r="AR66" s="457"/>
      <c r="AS66" s="457"/>
      <c r="AT66" s="468"/>
      <c r="AU66" s="445" t="s">
        <v>458</v>
      </c>
      <c r="AV66" s="457"/>
      <c r="AW66" s="457"/>
      <c r="AX66" s="457"/>
      <c r="AY66" s="468"/>
      <c r="AZ66" s="445" t="s">
        <v>439</v>
      </c>
      <c r="BA66" s="457"/>
      <c r="BB66" s="457"/>
      <c r="BC66" s="457"/>
      <c r="BD66" s="535"/>
      <c r="BE66" s="381"/>
      <c r="BF66" s="381"/>
      <c r="BG66" s="381"/>
      <c r="BH66" s="381"/>
      <c r="BI66" s="381"/>
      <c r="BJ66" s="381"/>
      <c r="BK66" s="381"/>
      <c r="BL66" s="381"/>
      <c r="BM66" s="381"/>
      <c r="BN66" s="381"/>
      <c r="BO66" s="381"/>
      <c r="BP66" s="381"/>
      <c r="BQ66" s="377">
        <v>60</v>
      </c>
      <c r="BR66" s="664"/>
      <c r="BS66" s="671"/>
      <c r="BT66" s="673"/>
      <c r="BU66" s="673"/>
      <c r="BV66" s="673"/>
      <c r="BW66" s="673"/>
      <c r="BX66" s="673"/>
      <c r="BY66" s="673"/>
      <c r="BZ66" s="673"/>
      <c r="CA66" s="673"/>
      <c r="CB66" s="673"/>
      <c r="CC66" s="673"/>
      <c r="CD66" s="673"/>
      <c r="CE66" s="673"/>
      <c r="CF66" s="673"/>
      <c r="CG66" s="689"/>
      <c r="CH66" s="694"/>
      <c r="CI66" s="697"/>
      <c r="CJ66" s="697"/>
      <c r="CK66" s="697"/>
      <c r="CL66" s="713"/>
      <c r="CM66" s="694"/>
      <c r="CN66" s="697"/>
      <c r="CO66" s="697"/>
      <c r="CP66" s="697"/>
      <c r="CQ66" s="713"/>
      <c r="CR66" s="694"/>
      <c r="CS66" s="697"/>
      <c r="CT66" s="697"/>
      <c r="CU66" s="697"/>
      <c r="CV66" s="713"/>
      <c r="CW66" s="694"/>
      <c r="CX66" s="697"/>
      <c r="CY66" s="697"/>
      <c r="CZ66" s="697"/>
      <c r="DA66" s="713"/>
      <c r="DB66" s="694"/>
      <c r="DC66" s="697"/>
      <c r="DD66" s="697"/>
      <c r="DE66" s="697"/>
      <c r="DF66" s="713"/>
      <c r="DG66" s="694"/>
      <c r="DH66" s="697"/>
      <c r="DI66" s="697"/>
      <c r="DJ66" s="697"/>
      <c r="DK66" s="713"/>
      <c r="DL66" s="694"/>
      <c r="DM66" s="697"/>
      <c r="DN66" s="697"/>
      <c r="DO66" s="697"/>
      <c r="DP66" s="713"/>
      <c r="DQ66" s="694"/>
      <c r="DR66" s="697"/>
      <c r="DS66" s="697"/>
      <c r="DT66" s="697"/>
      <c r="DU66" s="713"/>
      <c r="DV66" s="671"/>
      <c r="DW66" s="673"/>
      <c r="DX66" s="673"/>
      <c r="DY66" s="673"/>
      <c r="DZ66" s="750"/>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64"/>
      <c r="BS67" s="671"/>
      <c r="BT67" s="673"/>
      <c r="BU67" s="673"/>
      <c r="BV67" s="673"/>
      <c r="BW67" s="673"/>
      <c r="BX67" s="673"/>
      <c r="BY67" s="673"/>
      <c r="BZ67" s="673"/>
      <c r="CA67" s="673"/>
      <c r="CB67" s="673"/>
      <c r="CC67" s="673"/>
      <c r="CD67" s="673"/>
      <c r="CE67" s="673"/>
      <c r="CF67" s="673"/>
      <c r="CG67" s="689"/>
      <c r="CH67" s="694"/>
      <c r="CI67" s="697"/>
      <c r="CJ67" s="697"/>
      <c r="CK67" s="697"/>
      <c r="CL67" s="713"/>
      <c r="CM67" s="694"/>
      <c r="CN67" s="697"/>
      <c r="CO67" s="697"/>
      <c r="CP67" s="697"/>
      <c r="CQ67" s="713"/>
      <c r="CR67" s="694"/>
      <c r="CS67" s="697"/>
      <c r="CT67" s="697"/>
      <c r="CU67" s="697"/>
      <c r="CV67" s="713"/>
      <c r="CW67" s="694"/>
      <c r="CX67" s="697"/>
      <c r="CY67" s="697"/>
      <c r="CZ67" s="697"/>
      <c r="DA67" s="713"/>
      <c r="DB67" s="694"/>
      <c r="DC67" s="697"/>
      <c r="DD67" s="697"/>
      <c r="DE67" s="697"/>
      <c r="DF67" s="713"/>
      <c r="DG67" s="694"/>
      <c r="DH67" s="697"/>
      <c r="DI67" s="697"/>
      <c r="DJ67" s="697"/>
      <c r="DK67" s="713"/>
      <c r="DL67" s="694"/>
      <c r="DM67" s="697"/>
      <c r="DN67" s="697"/>
      <c r="DO67" s="697"/>
      <c r="DP67" s="713"/>
      <c r="DQ67" s="694"/>
      <c r="DR67" s="697"/>
      <c r="DS67" s="697"/>
      <c r="DT67" s="697"/>
      <c r="DU67" s="713"/>
      <c r="DV67" s="671"/>
      <c r="DW67" s="673"/>
      <c r="DX67" s="673"/>
      <c r="DY67" s="673"/>
      <c r="DZ67" s="750"/>
      <c r="EA67" s="369"/>
    </row>
    <row r="68" spans="1:131" s="366" customFormat="1" ht="26.25" customHeight="1">
      <c r="A68" s="376">
        <v>1</v>
      </c>
      <c r="B68" s="405" t="str">
        <f>'[1]４⑦'!$C$230</f>
        <v>徳島県市町村議会議員公務災害補償等組合</v>
      </c>
      <c r="C68" s="425"/>
      <c r="D68" s="425"/>
      <c r="E68" s="425"/>
      <c r="F68" s="425"/>
      <c r="G68" s="425"/>
      <c r="H68" s="425"/>
      <c r="I68" s="425"/>
      <c r="J68" s="425"/>
      <c r="K68" s="425"/>
      <c r="L68" s="425"/>
      <c r="M68" s="425"/>
      <c r="N68" s="425"/>
      <c r="O68" s="425"/>
      <c r="P68" s="441"/>
      <c r="Q68" s="447">
        <f>'[7]R02.02.25受'!$E$6</f>
        <v>2</v>
      </c>
      <c r="R68" s="459"/>
      <c r="S68" s="459"/>
      <c r="T68" s="459"/>
      <c r="U68" s="459"/>
      <c r="V68" s="459">
        <f>'[7]R02.02.25受'!$F$6</f>
        <v>1</v>
      </c>
      <c r="W68" s="459"/>
      <c r="X68" s="459"/>
      <c r="Y68" s="459"/>
      <c r="Z68" s="459"/>
      <c r="AA68" s="459">
        <f t="shared" ref="AA68:AA73" si="0">Q68-V68</f>
        <v>1</v>
      </c>
      <c r="AB68" s="459"/>
      <c r="AC68" s="459"/>
      <c r="AD68" s="459"/>
      <c r="AE68" s="459"/>
      <c r="AF68" s="459">
        <f>ROUND([8]一部事務組合!$AB$36/1000,0)</f>
        <v>1</v>
      </c>
      <c r="AG68" s="459"/>
      <c r="AH68" s="459"/>
      <c r="AI68" s="459"/>
      <c r="AJ68" s="459"/>
      <c r="AK68" s="459" t="s">
        <v>201</v>
      </c>
      <c r="AL68" s="459"/>
      <c r="AM68" s="459"/>
      <c r="AN68" s="459"/>
      <c r="AO68" s="459"/>
      <c r="AP68" s="459" t="s">
        <v>201</v>
      </c>
      <c r="AQ68" s="459"/>
      <c r="AR68" s="459"/>
      <c r="AS68" s="459"/>
      <c r="AT68" s="459"/>
      <c r="AU68" s="459" t="s">
        <v>201</v>
      </c>
      <c r="AV68" s="459"/>
      <c r="AW68" s="459"/>
      <c r="AX68" s="459"/>
      <c r="AY68" s="459"/>
      <c r="AZ68" s="583"/>
      <c r="BA68" s="583"/>
      <c r="BB68" s="583"/>
      <c r="BC68" s="583"/>
      <c r="BD68" s="610"/>
      <c r="BE68" s="381"/>
      <c r="BF68" s="381"/>
      <c r="BG68" s="381"/>
      <c r="BH68" s="381"/>
      <c r="BI68" s="381"/>
      <c r="BJ68" s="381"/>
      <c r="BK68" s="381"/>
      <c r="BL68" s="381"/>
      <c r="BM68" s="381"/>
      <c r="BN68" s="381"/>
      <c r="BO68" s="381"/>
      <c r="BP68" s="381"/>
      <c r="BQ68" s="377">
        <v>62</v>
      </c>
      <c r="BR68" s="664"/>
      <c r="BS68" s="671"/>
      <c r="BT68" s="673"/>
      <c r="BU68" s="673"/>
      <c r="BV68" s="673"/>
      <c r="BW68" s="673"/>
      <c r="BX68" s="673"/>
      <c r="BY68" s="673"/>
      <c r="BZ68" s="673"/>
      <c r="CA68" s="673"/>
      <c r="CB68" s="673"/>
      <c r="CC68" s="673"/>
      <c r="CD68" s="673"/>
      <c r="CE68" s="673"/>
      <c r="CF68" s="673"/>
      <c r="CG68" s="689"/>
      <c r="CH68" s="694"/>
      <c r="CI68" s="697"/>
      <c r="CJ68" s="697"/>
      <c r="CK68" s="697"/>
      <c r="CL68" s="713"/>
      <c r="CM68" s="694"/>
      <c r="CN68" s="697"/>
      <c r="CO68" s="697"/>
      <c r="CP68" s="697"/>
      <c r="CQ68" s="713"/>
      <c r="CR68" s="694"/>
      <c r="CS68" s="697"/>
      <c r="CT68" s="697"/>
      <c r="CU68" s="697"/>
      <c r="CV68" s="713"/>
      <c r="CW68" s="694"/>
      <c r="CX68" s="697"/>
      <c r="CY68" s="697"/>
      <c r="CZ68" s="697"/>
      <c r="DA68" s="713"/>
      <c r="DB68" s="694"/>
      <c r="DC68" s="697"/>
      <c r="DD68" s="697"/>
      <c r="DE68" s="697"/>
      <c r="DF68" s="713"/>
      <c r="DG68" s="694"/>
      <c r="DH68" s="697"/>
      <c r="DI68" s="697"/>
      <c r="DJ68" s="697"/>
      <c r="DK68" s="713"/>
      <c r="DL68" s="694"/>
      <c r="DM68" s="697"/>
      <c r="DN68" s="697"/>
      <c r="DO68" s="697"/>
      <c r="DP68" s="713"/>
      <c r="DQ68" s="694"/>
      <c r="DR68" s="697"/>
      <c r="DS68" s="697"/>
      <c r="DT68" s="697"/>
      <c r="DU68" s="713"/>
      <c r="DV68" s="671"/>
      <c r="DW68" s="673"/>
      <c r="DX68" s="673"/>
      <c r="DY68" s="673"/>
      <c r="DZ68" s="750"/>
      <c r="EA68" s="369"/>
    </row>
    <row r="69" spans="1:131" s="366" customFormat="1" ht="26.25" customHeight="1">
      <c r="A69" s="377">
        <v>2</v>
      </c>
      <c r="B69" s="406" t="str">
        <f>'[1]４⑦'!$C$210&amp;"(一般会計)"</f>
        <v>徳島県市町村総合事務組合(一般会計)</v>
      </c>
      <c r="C69" s="426"/>
      <c r="D69" s="426"/>
      <c r="E69" s="426"/>
      <c r="F69" s="426"/>
      <c r="G69" s="426"/>
      <c r="H69" s="426"/>
      <c r="I69" s="426"/>
      <c r="J69" s="426"/>
      <c r="K69" s="426"/>
      <c r="L69" s="426"/>
      <c r="M69" s="426"/>
      <c r="N69" s="426"/>
      <c r="O69" s="426"/>
      <c r="P69" s="442"/>
      <c r="Q69" s="448">
        <f>'[7]R02.02.25受'!$E$8</f>
        <v>5519</v>
      </c>
      <c r="R69" s="460"/>
      <c r="S69" s="460"/>
      <c r="T69" s="460"/>
      <c r="U69" s="460"/>
      <c r="V69" s="460">
        <f>'[7]R02.02.25受'!$F$8</f>
        <v>5128</v>
      </c>
      <c r="W69" s="460"/>
      <c r="X69" s="460"/>
      <c r="Y69" s="460"/>
      <c r="Z69" s="460"/>
      <c r="AA69" s="460">
        <f t="shared" si="0"/>
        <v>391</v>
      </c>
      <c r="AB69" s="460"/>
      <c r="AC69" s="460"/>
      <c r="AD69" s="460"/>
      <c r="AE69" s="460"/>
      <c r="AF69" s="460">
        <f>ROUND([8]一部事務組合!$AB$16/1000,0)</f>
        <v>391</v>
      </c>
      <c r="AG69" s="460"/>
      <c r="AH69" s="460"/>
      <c r="AI69" s="460"/>
      <c r="AJ69" s="460"/>
      <c r="AK69" s="460">
        <f>'[7]R02.02.25受'!$I$8</f>
        <v>6</v>
      </c>
      <c r="AL69" s="460"/>
      <c r="AM69" s="460"/>
      <c r="AN69" s="460"/>
      <c r="AO69" s="460"/>
      <c r="AP69" s="460" t="s">
        <v>201</v>
      </c>
      <c r="AQ69" s="460"/>
      <c r="AR69" s="460"/>
      <c r="AS69" s="460"/>
      <c r="AT69" s="460"/>
      <c r="AU69" s="460" t="s">
        <v>201</v>
      </c>
      <c r="AV69" s="460"/>
      <c r="AW69" s="460"/>
      <c r="AX69" s="460"/>
      <c r="AY69" s="460"/>
      <c r="AZ69" s="584"/>
      <c r="BA69" s="584"/>
      <c r="BB69" s="584"/>
      <c r="BC69" s="584"/>
      <c r="BD69" s="611"/>
      <c r="BE69" s="381"/>
      <c r="BF69" s="381"/>
      <c r="BG69" s="381"/>
      <c r="BH69" s="381"/>
      <c r="BI69" s="381"/>
      <c r="BJ69" s="381"/>
      <c r="BK69" s="381"/>
      <c r="BL69" s="381"/>
      <c r="BM69" s="381"/>
      <c r="BN69" s="381"/>
      <c r="BO69" s="381"/>
      <c r="BP69" s="381"/>
      <c r="BQ69" s="377">
        <v>63</v>
      </c>
      <c r="BR69" s="664"/>
      <c r="BS69" s="671"/>
      <c r="BT69" s="673"/>
      <c r="BU69" s="673"/>
      <c r="BV69" s="673"/>
      <c r="BW69" s="673"/>
      <c r="BX69" s="673"/>
      <c r="BY69" s="673"/>
      <c r="BZ69" s="673"/>
      <c r="CA69" s="673"/>
      <c r="CB69" s="673"/>
      <c r="CC69" s="673"/>
      <c r="CD69" s="673"/>
      <c r="CE69" s="673"/>
      <c r="CF69" s="673"/>
      <c r="CG69" s="689"/>
      <c r="CH69" s="694"/>
      <c r="CI69" s="697"/>
      <c r="CJ69" s="697"/>
      <c r="CK69" s="697"/>
      <c r="CL69" s="713"/>
      <c r="CM69" s="694"/>
      <c r="CN69" s="697"/>
      <c r="CO69" s="697"/>
      <c r="CP69" s="697"/>
      <c r="CQ69" s="713"/>
      <c r="CR69" s="694"/>
      <c r="CS69" s="697"/>
      <c r="CT69" s="697"/>
      <c r="CU69" s="697"/>
      <c r="CV69" s="713"/>
      <c r="CW69" s="694"/>
      <c r="CX69" s="697"/>
      <c r="CY69" s="697"/>
      <c r="CZ69" s="697"/>
      <c r="DA69" s="713"/>
      <c r="DB69" s="694"/>
      <c r="DC69" s="697"/>
      <c r="DD69" s="697"/>
      <c r="DE69" s="697"/>
      <c r="DF69" s="713"/>
      <c r="DG69" s="694"/>
      <c r="DH69" s="697"/>
      <c r="DI69" s="697"/>
      <c r="DJ69" s="697"/>
      <c r="DK69" s="713"/>
      <c r="DL69" s="694"/>
      <c r="DM69" s="697"/>
      <c r="DN69" s="697"/>
      <c r="DO69" s="697"/>
      <c r="DP69" s="713"/>
      <c r="DQ69" s="694"/>
      <c r="DR69" s="697"/>
      <c r="DS69" s="697"/>
      <c r="DT69" s="697"/>
      <c r="DU69" s="713"/>
      <c r="DV69" s="671"/>
      <c r="DW69" s="673"/>
      <c r="DX69" s="673"/>
      <c r="DY69" s="673"/>
      <c r="DZ69" s="750"/>
      <c r="EA69" s="369"/>
    </row>
    <row r="70" spans="1:131" s="366" customFormat="1" ht="26.25" customHeight="1">
      <c r="A70" s="377">
        <v>3</v>
      </c>
      <c r="B70" s="406" t="str">
        <f>'[1]４⑦'!$C$210&amp;"(滞納整理機構特別会計)"</f>
        <v>徳島県市町村総合事務組合(滞納整理機構特別会計)</v>
      </c>
      <c r="C70" s="426"/>
      <c r="D70" s="426"/>
      <c r="E70" s="426"/>
      <c r="F70" s="426"/>
      <c r="G70" s="426"/>
      <c r="H70" s="426"/>
      <c r="I70" s="426"/>
      <c r="J70" s="426"/>
      <c r="K70" s="426"/>
      <c r="L70" s="426"/>
      <c r="M70" s="426"/>
      <c r="N70" s="426"/>
      <c r="O70" s="426"/>
      <c r="P70" s="442"/>
      <c r="Q70" s="448">
        <f>'[7]R02.02.25受'!$E$9</f>
        <v>138</v>
      </c>
      <c r="R70" s="460"/>
      <c r="S70" s="460"/>
      <c r="T70" s="460"/>
      <c r="U70" s="460"/>
      <c r="V70" s="460">
        <f>'[7]R02.02.25受'!$F$9</f>
        <v>67</v>
      </c>
      <c r="W70" s="460"/>
      <c r="X70" s="460"/>
      <c r="Y70" s="460"/>
      <c r="Z70" s="460"/>
      <c r="AA70" s="460">
        <f t="shared" si="0"/>
        <v>71</v>
      </c>
      <c r="AB70" s="460"/>
      <c r="AC70" s="460"/>
      <c r="AD70" s="460"/>
      <c r="AE70" s="460"/>
      <c r="AF70" s="460">
        <f>ROUND([8]一部事務組合!$AB$17/1000,0)</f>
        <v>71</v>
      </c>
      <c r="AG70" s="460"/>
      <c r="AH70" s="460"/>
      <c r="AI70" s="460"/>
      <c r="AJ70" s="460"/>
      <c r="AK70" s="460" t="s">
        <v>201</v>
      </c>
      <c r="AL70" s="460"/>
      <c r="AM70" s="460"/>
      <c r="AN70" s="460"/>
      <c r="AO70" s="460"/>
      <c r="AP70" s="460" t="s">
        <v>201</v>
      </c>
      <c r="AQ70" s="460"/>
      <c r="AR70" s="460"/>
      <c r="AS70" s="460"/>
      <c r="AT70" s="460"/>
      <c r="AU70" s="460" t="s">
        <v>201</v>
      </c>
      <c r="AV70" s="460"/>
      <c r="AW70" s="460"/>
      <c r="AX70" s="460"/>
      <c r="AY70" s="460"/>
      <c r="AZ70" s="584"/>
      <c r="BA70" s="584"/>
      <c r="BB70" s="584"/>
      <c r="BC70" s="584"/>
      <c r="BD70" s="611"/>
      <c r="BE70" s="381"/>
      <c r="BF70" s="381"/>
      <c r="BG70" s="381"/>
      <c r="BH70" s="381"/>
      <c r="BI70" s="381"/>
      <c r="BJ70" s="381"/>
      <c r="BK70" s="381"/>
      <c r="BL70" s="381"/>
      <c r="BM70" s="381"/>
      <c r="BN70" s="381"/>
      <c r="BO70" s="381"/>
      <c r="BP70" s="381"/>
      <c r="BQ70" s="377">
        <v>64</v>
      </c>
      <c r="BR70" s="664"/>
      <c r="BS70" s="671"/>
      <c r="BT70" s="673"/>
      <c r="BU70" s="673"/>
      <c r="BV70" s="673"/>
      <c r="BW70" s="673"/>
      <c r="BX70" s="673"/>
      <c r="BY70" s="673"/>
      <c r="BZ70" s="673"/>
      <c r="CA70" s="673"/>
      <c r="CB70" s="673"/>
      <c r="CC70" s="673"/>
      <c r="CD70" s="673"/>
      <c r="CE70" s="673"/>
      <c r="CF70" s="673"/>
      <c r="CG70" s="689"/>
      <c r="CH70" s="694"/>
      <c r="CI70" s="697"/>
      <c r="CJ70" s="697"/>
      <c r="CK70" s="697"/>
      <c r="CL70" s="713"/>
      <c r="CM70" s="694"/>
      <c r="CN70" s="697"/>
      <c r="CO70" s="697"/>
      <c r="CP70" s="697"/>
      <c r="CQ70" s="713"/>
      <c r="CR70" s="694"/>
      <c r="CS70" s="697"/>
      <c r="CT70" s="697"/>
      <c r="CU70" s="697"/>
      <c r="CV70" s="713"/>
      <c r="CW70" s="694"/>
      <c r="CX70" s="697"/>
      <c r="CY70" s="697"/>
      <c r="CZ70" s="697"/>
      <c r="DA70" s="713"/>
      <c r="DB70" s="694"/>
      <c r="DC70" s="697"/>
      <c r="DD70" s="697"/>
      <c r="DE70" s="697"/>
      <c r="DF70" s="713"/>
      <c r="DG70" s="694"/>
      <c r="DH70" s="697"/>
      <c r="DI70" s="697"/>
      <c r="DJ70" s="697"/>
      <c r="DK70" s="713"/>
      <c r="DL70" s="694"/>
      <c r="DM70" s="697"/>
      <c r="DN70" s="697"/>
      <c r="DO70" s="697"/>
      <c r="DP70" s="713"/>
      <c r="DQ70" s="694"/>
      <c r="DR70" s="697"/>
      <c r="DS70" s="697"/>
      <c r="DT70" s="697"/>
      <c r="DU70" s="713"/>
      <c r="DV70" s="671"/>
      <c r="DW70" s="673"/>
      <c r="DX70" s="673"/>
      <c r="DY70" s="673"/>
      <c r="DZ70" s="750"/>
      <c r="EA70" s="369"/>
    </row>
    <row r="71" spans="1:131" s="366" customFormat="1" ht="26.25" customHeight="1">
      <c r="A71" s="377">
        <v>4</v>
      </c>
      <c r="B71" s="406" t="str">
        <f>'[1]４⑦'!$C$270</f>
        <v>小松島市外三町村衛生組合</v>
      </c>
      <c r="C71" s="426"/>
      <c r="D71" s="426"/>
      <c r="E71" s="426"/>
      <c r="F71" s="426"/>
      <c r="G71" s="426"/>
      <c r="H71" s="426"/>
      <c r="I71" s="426"/>
      <c r="J71" s="426"/>
      <c r="K71" s="426"/>
      <c r="L71" s="426"/>
      <c r="M71" s="426"/>
      <c r="N71" s="426"/>
      <c r="O71" s="426"/>
      <c r="P71" s="442"/>
      <c r="Q71" s="448">
        <f>ROUND([9]実質収支調!$E$9/1000,0)</f>
        <v>385</v>
      </c>
      <c r="R71" s="460"/>
      <c r="S71" s="460"/>
      <c r="T71" s="460"/>
      <c r="U71" s="460"/>
      <c r="V71" s="460">
        <f>ROUND([9]実質収支調!$F$9/1000,0)</f>
        <v>344</v>
      </c>
      <c r="W71" s="460"/>
      <c r="X71" s="460"/>
      <c r="Y71" s="460"/>
      <c r="Z71" s="460"/>
      <c r="AA71" s="460">
        <f t="shared" si="0"/>
        <v>41</v>
      </c>
      <c r="AB71" s="460"/>
      <c r="AC71" s="460"/>
      <c r="AD71" s="460"/>
      <c r="AE71" s="460"/>
      <c r="AF71" s="460">
        <f>ROUND([8]一部事務組合!$AB$77/1000,0)</f>
        <v>41</v>
      </c>
      <c r="AG71" s="460"/>
      <c r="AH71" s="460"/>
      <c r="AI71" s="460"/>
      <c r="AJ71" s="460"/>
      <c r="AK71" s="460">
        <f>'[7]R02.02.25受'!$I$23</f>
        <v>19</v>
      </c>
      <c r="AL71" s="460"/>
      <c r="AM71" s="460"/>
      <c r="AN71" s="460"/>
      <c r="AO71" s="460"/>
      <c r="AP71" s="460">
        <f>ROUND([9]実質収支調!$P$9/1000,0)</f>
        <v>47</v>
      </c>
      <c r="AQ71" s="460"/>
      <c r="AR71" s="460"/>
      <c r="AS71" s="460"/>
      <c r="AT71" s="460"/>
      <c r="AU71" s="460">
        <f>ROUND('[1]４④'!$G$8/1000,0)</f>
        <v>5</v>
      </c>
      <c r="AV71" s="460"/>
      <c r="AW71" s="460"/>
      <c r="AX71" s="460"/>
      <c r="AY71" s="460"/>
      <c r="AZ71" s="584"/>
      <c r="BA71" s="584"/>
      <c r="BB71" s="584"/>
      <c r="BC71" s="584"/>
      <c r="BD71" s="611"/>
      <c r="BE71" s="381"/>
      <c r="BF71" s="381"/>
      <c r="BG71" s="381"/>
      <c r="BH71" s="381"/>
      <c r="BI71" s="381"/>
      <c r="BJ71" s="381"/>
      <c r="BK71" s="381"/>
      <c r="BL71" s="381"/>
      <c r="BM71" s="381"/>
      <c r="BN71" s="381"/>
      <c r="BO71" s="381"/>
      <c r="BP71" s="381"/>
      <c r="BQ71" s="377">
        <v>65</v>
      </c>
      <c r="BR71" s="664"/>
      <c r="BS71" s="671"/>
      <c r="BT71" s="673"/>
      <c r="BU71" s="673"/>
      <c r="BV71" s="673"/>
      <c r="BW71" s="673"/>
      <c r="BX71" s="673"/>
      <c r="BY71" s="673"/>
      <c r="BZ71" s="673"/>
      <c r="CA71" s="673"/>
      <c r="CB71" s="673"/>
      <c r="CC71" s="673"/>
      <c r="CD71" s="673"/>
      <c r="CE71" s="673"/>
      <c r="CF71" s="673"/>
      <c r="CG71" s="689"/>
      <c r="CH71" s="694"/>
      <c r="CI71" s="697"/>
      <c r="CJ71" s="697"/>
      <c r="CK71" s="697"/>
      <c r="CL71" s="713"/>
      <c r="CM71" s="694"/>
      <c r="CN71" s="697"/>
      <c r="CO71" s="697"/>
      <c r="CP71" s="697"/>
      <c r="CQ71" s="713"/>
      <c r="CR71" s="694"/>
      <c r="CS71" s="697"/>
      <c r="CT71" s="697"/>
      <c r="CU71" s="697"/>
      <c r="CV71" s="713"/>
      <c r="CW71" s="694"/>
      <c r="CX71" s="697"/>
      <c r="CY71" s="697"/>
      <c r="CZ71" s="697"/>
      <c r="DA71" s="713"/>
      <c r="DB71" s="694"/>
      <c r="DC71" s="697"/>
      <c r="DD71" s="697"/>
      <c r="DE71" s="697"/>
      <c r="DF71" s="713"/>
      <c r="DG71" s="694"/>
      <c r="DH71" s="697"/>
      <c r="DI71" s="697"/>
      <c r="DJ71" s="697"/>
      <c r="DK71" s="713"/>
      <c r="DL71" s="694"/>
      <c r="DM71" s="697"/>
      <c r="DN71" s="697"/>
      <c r="DO71" s="697"/>
      <c r="DP71" s="713"/>
      <c r="DQ71" s="694"/>
      <c r="DR71" s="697"/>
      <c r="DS71" s="697"/>
      <c r="DT71" s="697"/>
      <c r="DU71" s="713"/>
      <c r="DV71" s="671"/>
      <c r="DW71" s="673"/>
      <c r="DX71" s="673"/>
      <c r="DY71" s="673"/>
      <c r="DZ71" s="750"/>
      <c r="EA71" s="369"/>
    </row>
    <row r="72" spans="1:131" s="366" customFormat="1" ht="26.25" customHeight="1">
      <c r="A72" s="377">
        <v>5</v>
      </c>
      <c r="B72" s="406" t="str">
        <f>'[1]４⑦'!$C$250&amp;"(一般会計)"</f>
        <v>徳島県後期高齢者医療広域連合(一般会計)</v>
      </c>
      <c r="C72" s="426"/>
      <c r="D72" s="426"/>
      <c r="E72" s="426"/>
      <c r="F72" s="426"/>
      <c r="G72" s="426"/>
      <c r="H72" s="426"/>
      <c r="I72" s="426"/>
      <c r="J72" s="426"/>
      <c r="K72" s="426"/>
      <c r="L72" s="426"/>
      <c r="M72" s="426"/>
      <c r="N72" s="426"/>
      <c r="O72" s="426"/>
      <c r="P72" s="442"/>
      <c r="Q72" s="448">
        <f>'[7]R02.02.25受'!$E$50</f>
        <v>704</v>
      </c>
      <c r="R72" s="460"/>
      <c r="S72" s="460"/>
      <c r="T72" s="460"/>
      <c r="U72" s="460"/>
      <c r="V72" s="460">
        <f>'[7]R02.02.25受'!$F$50</f>
        <v>693</v>
      </c>
      <c r="W72" s="460"/>
      <c r="X72" s="460"/>
      <c r="Y72" s="460"/>
      <c r="Z72" s="460"/>
      <c r="AA72" s="460">
        <f t="shared" si="0"/>
        <v>11</v>
      </c>
      <c r="AB72" s="460"/>
      <c r="AC72" s="460"/>
      <c r="AD72" s="460"/>
      <c r="AE72" s="460"/>
      <c r="AF72" s="460">
        <f>ROUND([8]一部事務組合!$AB$57/1000,0)</f>
        <v>11</v>
      </c>
      <c r="AG72" s="460"/>
      <c r="AH72" s="460"/>
      <c r="AI72" s="460"/>
      <c r="AJ72" s="460"/>
      <c r="AK72" s="460" t="s">
        <v>201</v>
      </c>
      <c r="AL72" s="460"/>
      <c r="AM72" s="460"/>
      <c r="AN72" s="460"/>
      <c r="AO72" s="460"/>
      <c r="AP72" s="460" t="s">
        <v>201</v>
      </c>
      <c r="AQ72" s="460"/>
      <c r="AR72" s="460"/>
      <c r="AS72" s="460"/>
      <c r="AT72" s="460"/>
      <c r="AU72" s="460" t="s">
        <v>201</v>
      </c>
      <c r="AV72" s="460"/>
      <c r="AW72" s="460"/>
      <c r="AX72" s="460"/>
      <c r="AY72" s="460"/>
      <c r="AZ72" s="584"/>
      <c r="BA72" s="584"/>
      <c r="BB72" s="584"/>
      <c r="BC72" s="584"/>
      <c r="BD72" s="611"/>
      <c r="BE72" s="381"/>
      <c r="BF72" s="381"/>
      <c r="BG72" s="381"/>
      <c r="BH72" s="381"/>
      <c r="BI72" s="381"/>
      <c r="BJ72" s="381"/>
      <c r="BK72" s="381"/>
      <c r="BL72" s="381"/>
      <c r="BM72" s="381"/>
      <c r="BN72" s="381"/>
      <c r="BO72" s="381"/>
      <c r="BP72" s="381"/>
      <c r="BQ72" s="377">
        <v>66</v>
      </c>
      <c r="BR72" s="664"/>
      <c r="BS72" s="671"/>
      <c r="BT72" s="673"/>
      <c r="BU72" s="673"/>
      <c r="BV72" s="673"/>
      <c r="BW72" s="673"/>
      <c r="BX72" s="673"/>
      <c r="BY72" s="673"/>
      <c r="BZ72" s="673"/>
      <c r="CA72" s="673"/>
      <c r="CB72" s="673"/>
      <c r="CC72" s="673"/>
      <c r="CD72" s="673"/>
      <c r="CE72" s="673"/>
      <c r="CF72" s="673"/>
      <c r="CG72" s="689"/>
      <c r="CH72" s="694"/>
      <c r="CI72" s="697"/>
      <c r="CJ72" s="697"/>
      <c r="CK72" s="697"/>
      <c r="CL72" s="713"/>
      <c r="CM72" s="694"/>
      <c r="CN72" s="697"/>
      <c r="CO72" s="697"/>
      <c r="CP72" s="697"/>
      <c r="CQ72" s="713"/>
      <c r="CR72" s="694"/>
      <c r="CS72" s="697"/>
      <c r="CT72" s="697"/>
      <c r="CU72" s="697"/>
      <c r="CV72" s="713"/>
      <c r="CW72" s="694"/>
      <c r="CX72" s="697"/>
      <c r="CY72" s="697"/>
      <c r="CZ72" s="697"/>
      <c r="DA72" s="713"/>
      <c r="DB72" s="694"/>
      <c r="DC72" s="697"/>
      <c r="DD72" s="697"/>
      <c r="DE72" s="697"/>
      <c r="DF72" s="713"/>
      <c r="DG72" s="694"/>
      <c r="DH72" s="697"/>
      <c r="DI72" s="697"/>
      <c r="DJ72" s="697"/>
      <c r="DK72" s="713"/>
      <c r="DL72" s="694"/>
      <c r="DM72" s="697"/>
      <c r="DN72" s="697"/>
      <c r="DO72" s="697"/>
      <c r="DP72" s="713"/>
      <c r="DQ72" s="694"/>
      <c r="DR72" s="697"/>
      <c r="DS72" s="697"/>
      <c r="DT72" s="697"/>
      <c r="DU72" s="713"/>
      <c r="DV72" s="671"/>
      <c r="DW72" s="673"/>
      <c r="DX72" s="673"/>
      <c r="DY72" s="673"/>
      <c r="DZ72" s="750"/>
      <c r="EA72" s="369"/>
    </row>
    <row r="73" spans="1:131" s="366" customFormat="1" ht="26.25" customHeight="1">
      <c r="A73" s="377">
        <v>6</v>
      </c>
      <c r="B73" s="406" t="str">
        <f>'[1]４⑦'!$C$250&amp;"(後期高齢者医療事業会計)"</f>
        <v>徳島県後期高齢者医療広域連合(後期高齢者医療事業会計)</v>
      </c>
      <c r="C73" s="426"/>
      <c r="D73" s="426"/>
      <c r="E73" s="426"/>
      <c r="F73" s="426"/>
      <c r="G73" s="426"/>
      <c r="H73" s="426"/>
      <c r="I73" s="426"/>
      <c r="J73" s="426"/>
      <c r="K73" s="426"/>
      <c r="L73" s="426"/>
      <c r="M73" s="426"/>
      <c r="N73" s="426"/>
      <c r="O73" s="426"/>
      <c r="P73" s="442"/>
      <c r="Q73" s="448">
        <f>'[7]R02.02.25受'!$E$51</f>
        <v>132342</v>
      </c>
      <c r="R73" s="460"/>
      <c r="S73" s="460"/>
      <c r="T73" s="460"/>
      <c r="U73" s="460"/>
      <c r="V73" s="460">
        <f>'[7]R02.02.25受'!$F$51</f>
        <v>124645</v>
      </c>
      <c r="W73" s="460"/>
      <c r="X73" s="460"/>
      <c r="Y73" s="460"/>
      <c r="Z73" s="460"/>
      <c r="AA73" s="460">
        <f t="shared" si="0"/>
        <v>7697</v>
      </c>
      <c r="AB73" s="460"/>
      <c r="AC73" s="460"/>
      <c r="AD73" s="460"/>
      <c r="AE73" s="460"/>
      <c r="AF73" s="460">
        <f>ROUND([8]一部事務組合!$AB$58/1000,0)</f>
        <v>7697</v>
      </c>
      <c r="AG73" s="460"/>
      <c r="AH73" s="460"/>
      <c r="AI73" s="460"/>
      <c r="AJ73" s="460"/>
      <c r="AK73" s="460" t="s">
        <v>201</v>
      </c>
      <c r="AL73" s="460"/>
      <c r="AM73" s="460"/>
      <c r="AN73" s="460"/>
      <c r="AO73" s="460"/>
      <c r="AP73" s="460" t="s">
        <v>201</v>
      </c>
      <c r="AQ73" s="460"/>
      <c r="AR73" s="460"/>
      <c r="AS73" s="460"/>
      <c r="AT73" s="460"/>
      <c r="AU73" s="460" t="s">
        <v>201</v>
      </c>
      <c r="AV73" s="460"/>
      <c r="AW73" s="460"/>
      <c r="AX73" s="460"/>
      <c r="AY73" s="460"/>
      <c r="AZ73" s="584"/>
      <c r="BA73" s="584"/>
      <c r="BB73" s="584"/>
      <c r="BC73" s="584"/>
      <c r="BD73" s="611"/>
      <c r="BE73" s="381"/>
      <c r="BF73" s="381"/>
      <c r="BG73" s="381"/>
      <c r="BH73" s="381"/>
      <c r="BI73" s="381"/>
      <c r="BJ73" s="381"/>
      <c r="BK73" s="381"/>
      <c r="BL73" s="381"/>
      <c r="BM73" s="381"/>
      <c r="BN73" s="381"/>
      <c r="BO73" s="381"/>
      <c r="BP73" s="381"/>
      <c r="BQ73" s="377">
        <v>67</v>
      </c>
      <c r="BR73" s="664"/>
      <c r="BS73" s="671"/>
      <c r="BT73" s="673"/>
      <c r="BU73" s="673"/>
      <c r="BV73" s="673"/>
      <c r="BW73" s="673"/>
      <c r="BX73" s="673"/>
      <c r="BY73" s="673"/>
      <c r="BZ73" s="673"/>
      <c r="CA73" s="673"/>
      <c r="CB73" s="673"/>
      <c r="CC73" s="673"/>
      <c r="CD73" s="673"/>
      <c r="CE73" s="673"/>
      <c r="CF73" s="673"/>
      <c r="CG73" s="689"/>
      <c r="CH73" s="694"/>
      <c r="CI73" s="697"/>
      <c r="CJ73" s="697"/>
      <c r="CK73" s="697"/>
      <c r="CL73" s="713"/>
      <c r="CM73" s="694"/>
      <c r="CN73" s="697"/>
      <c r="CO73" s="697"/>
      <c r="CP73" s="697"/>
      <c r="CQ73" s="713"/>
      <c r="CR73" s="694"/>
      <c r="CS73" s="697"/>
      <c r="CT73" s="697"/>
      <c r="CU73" s="697"/>
      <c r="CV73" s="713"/>
      <c r="CW73" s="694"/>
      <c r="CX73" s="697"/>
      <c r="CY73" s="697"/>
      <c r="CZ73" s="697"/>
      <c r="DA73" s="713"/>
      <c r="DB73" s="694"/>
      <c r="DC73" s="697"/>
      <c r="DD73" s="697"/>
      <c r="DE73" s="697"/>
      <c r="DF73" s="713"/>
      <c r="DG73" s="694"/>
      <c r="DH73" s="697"/>
      <c r="DI73" s="697"/>
      <c r="DJ73" s="697"/>
      <c r="DK73" s="713"/>
      <c r="DL73" s="694"/>
      <c r="DM73" s="697"/>
      <c r="DN73" s="697"/>
      <c r="DO73" s="697"/>
      <c r="DP73" s="713"/>
      <c r="DQ73" s="694"/>
      <c r="DR73" s="697"/>
      <c r="DS73" s="697"/>
      <c r="DT73" s="697"/>
      <c r="DU73" s="713"/>
      <c r="DV73" s="671"/>
      <c r="DW73" s="673"/>
      <c r="DX73" s="673"/>
      <c r="DY73" s="673"/>
      <c r="DZ73" s="750"/>
      <c r="EA73" s="369"/>
    </row>
    <row r="74" spans="1:131" s="366" customFormat="1" ht="26.25" customHeight="1">
      <c r="A74" s="377">
        <v>7</v>
      </c>
      <c r="B74" s="406"/>
      <c r="C74" s="426"/>
      <c r="D74" s="426"/>
      <c r="E74" s="426"/>
      <c r="F74" s="426"/>
      <c r="G74" s="426"/>
      <c r="H74" s="426"/>
      <c r="I74" s="426"/>
      <c r="J74" s="426"/>
      <c r="K74" s="426"/>
      <c r="L74" s="426"/>
      <c r="M74" s="426"/>
      <c r="N74" s="426"/>
      <c r="O74" s="426"/>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84"/>
      <c r="BA74" s="584"/>
      <c r="BB74" s="584"/>
      <c r="BC74" s="584"/>
      <c r="BD74" s="611"/>
      <c r="BE74" s="381"/>
      <c r="BF74" s="381"/>
      <c r="BG74" s="381"/>
      <c r="BH74" s="381"/>
      <c r="BI74" s="381"/>
      <c r="BJ74" s="381"/>
      <c r="BK74" s="381"/>
      <c r="BL74" s="381"/>
      <c r="BM74" s="381"/>
      <c r="BN74" s="381"/>
      <c r="BO74" s="381"/>
      <c r="BP74" s="381"/>
      <c r="BQ74" s="377">
        <v>68</v>
      </c>
      <c r="BR74" s="664"/>
      <c r="BS74" s="671"/>
      <c r="BT74" s="673"/>
      <c r="BU74" s="673"/>
      <c r="BV74" s="673"/>
      <c r="BW74" s="673"/>
      <c r="BX74" s="673"/>
      <c r="BY74" s="673"/>
      <c r="BZ74" s="673"/>
      <c r="CA74" s="673"/>
      <c r="CB74" s="673"/>
      <c r="CC74" s="673"/>
      <c r="CD74" s="673"/>
      <c r="CE74" s="673"/>
      <c r="CF74" s="673"/>
      <c r="CG74" s="689"/>
      <c r="CH74" s="694"/>
      <c r="CI74" s="697"/>
      <c r="CJ74" s="697"/>
      <c r="CK74" s="697"/>
      <c r="CL74" s="713"/>
      <c r="CM74" s="694"/>
      <c r="CN74" s="697"/>
      <c r="CO74" s="697"/>
      <c r="CP74" s="697"/>
      <c r="CQ74" s="713"/>
      <c r="CR74" s="694"/>
      <c r="CS74" s="697"/>
      <c r="CT74" s="697"/>
      <c r="CU74" s="697"/>
      <c r="CV74" s="713"/>
      <c r="CW74" s="694"/>
      <c r="CX74" s="697"/>
      <c r="CY74" s="697"/>
      <c r="CZ74" s="697"/>
      <c r="DA74" s="713"/>
      <c r="DB74" s="694"/>
      <c r="DC74" s="697"/>
      <c r="DD74" s="697"/>
      <c r="DE74" s="697"/>
      <c r="DF74" s="713"/>
      <c r="DG74" s="694"/>
      <c r="DH74" s="697"/>
      <c r="DI74" s="697"/>
      <c r="DJ74" s="697"/>
      <c r="DK74" s="713"/>
      <c r="DL74" s="694"/>
      <c r="DM74" s="697"/>
      <c r="DN74" s="697"/>
      <c r="DO74" s="697"/>
      <c r="DP74" s="713"/>
      <c r="DQ74" s="694"/>
      <c r="DR74" s="697"/>
      <c r="DS74" s="697"/>
      <c r="DT74" s="697"/>
      <c r="DU74" s="713"/>
      <c r="DV74" s="671"/>
      <c r="DW74" s="673"/>
      <c r="DX74" s="673"/>
      <c r="DY74" s="673"/>
      <c r="DZ74" s="750"/>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84"/>
      <c r="BA75" s="584"/>
      <c r="BB75" s="584"/>
      <c r="BC75" s="584"/>
      <c r="BD75" s="611"/>
      <c r="BE75" s="381"/>
      <c r="BF75" s="381"/>
      <c r="BG75" s="381"/>
      <c r="BH75" s="381"/>
      <c r="BI75" s="381"/>
      <c r="BJ75" s="381"/>
      <c r="BK75" s="381"/>
      <c r="BL75" s="381"/>
      <c r="BM75" s="381"/>
      <c r="BN75" s="381"/>
      <c r="BO75" s="381"/>
      <c r="BP75" s="381"/>
      <c r="BQ75" s="377">
        <v>69</v>
      </c>
      <c r="BR75" s="664"/>
      <c r="BS75" s="671"/>
      <c r="BT75" s="673"/>
      <c r="BU75" s="673"/>
      <c r="BV75" s="673"/>
      <c r="BW75" s="673"/>
      <c r="BX75" s="673"/>
      <c r="BY75" s="673"/>
      <c r="BZ75" s="673"/>
      <c r="CA75" s="673"/>
      <c r="CB75" s="673"/>
      <c r="CC75" s="673"/>
      <c r="CD75" s="673"/>
      <c r="CE75" s="673"/>
      <c r="CF75" s="673"/>
      <c r="CG75" s="689"/>
      <c r="CH75" s="694"/>
      <c r="CI75" s="697"/>
      <c r="CJ75" s="697"/>
      <c r="CK75" s="697"/>
      <c r="CL75" s="713"/>
      <c r="CM75" s="694"/>
      <c r="CN75" s="697"/>
      <c r="CO75" s="697"/>
      <c r="CP75" s="697"/>
      <c r="CQ75" s="713"/>
      <c r="CR75" s="694"/>
      <c r="CS75" s="697"/>
      <c r="CT75" s="697"/>
      <c r="CU75" s="697"/>
      <c r="CV75" s="713"/>
      <c r="CW75" s="694"/>
      <c r="CX75" s="697"/>
      <c r="CY75" s="697"/>
      <c r="CZ75" s="697"/>
      <c r="DA75" s="713"/>
      <c r="DB75" s="694"/>
      <c r="DC75" s="697"/>
      <c r="DD75" s="697"/>
      <c r="DE75" s="697"/>
      <c r="DF75" s="713"/>
      <c r="DG75" s="694"/>
      <c r="DH75" s="697"/>
      <c r="DI75" s="697"/>
      <c r="DJ75" s="697"/>
      <c r="DK75" s="713"/>
      <c r="DL75" s="694"/>
      <c r="DM75" s="697"/>
      <c r="DN75" s="697"/>
      <c r="DO75" s="697"/>
      <c r="DP75" s="713"/>
      <c r="DQ75" s="694"/>
      <c r="DR75" s="697"/>
      <c r="DS75" s="697"/>
      <c r="DT75" s="697"/>
      <c r="DU75" s="713"/>
      <c r="DV75" s="671"/>
      <c r="DW75" s="673"/>
      <c r="DX75" s="673"/>
      <c r="DY75" s="673"/>
      <c r="DZ75" s="750"/>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84"/>
      <c r="BA76" s="584"/>
      <c r="BB76" s="584"/>
      <c r="BC76" s="584"/>
      <c r="BD76" s="611"/>
      <c r="BE76" s="381"/>
      <c r="BF76" s="381"/>
      <c r="BG76" s="381"/>
      <c r="BH76" s="381"/>
      <c r="BI76" s="381"/>
      <c r="BJ76" s="381"/>
      <c r="BK76" s="381"/>
      <c r="BL76" s="381"/>
      <c r="BM76" s="381"/>
      <c r="BN76" s="381"/>
      <c r="BO76" s="381"/>
      <c r="BP76" s="381"/>
      <c r="BQ76" s="377">
        <v>70</v>
      </c>
      <c r="BR76" s="664"/>
      <c r="BS76" s="671"/>
      <c r="BT76" s="673"/>
      <c r="BU76" s="673"/>
      <c r="BV76" s="673"/>
      <c r="BW76" s="673"/>
      <c r="BX76" s="673"/>
      <c r="BY76" s="673"/>
      <c r="BZ76" s="673"/>
      <c r="CA76" s="673"/>
      <c r="CB76" s="673"/>
      <c r="CC76" s="673"/>
      <c r="CD76" s="673"/>
      <c r="CE76" s="673"/>
      <c r="CF76" s="673"/>
      <c r="CG76" s="689"/>
      <c r="CH76" s="694"/>
      <c r="CI76" s="697"/>
      <c r="CJ76" s="697"/>
      <c r="CK76" s="697"/>
      <c r="CL76" s="713"/>
      <c r="CM76" s="694"/>
      <c r="CN76" s="697"/>
      <c r="CO76" s="697"/>
      <c r="CP76" s="697"/>
      <c r="CQ76" s="713"/>
      <c r="CR76" s="694"/>
      <c r="CS76" s="697"/>
      <c r="CT76" s="697"/>
      <c r="CU76" s="697"/>
      <c r="CV76" s="713"/>
      <c r="CW76" s="694"/>
      <c r="CX76" s="697"/>
      <c r="CY76" s="697"/>
      <c r="CZ76" s="697"/>
      <c r="DA76" s="713"/>
      <c r="DB76" s="694"/>
      <c r="DC76" s="697"/>
      <c r="DD76" s="697"/>
      <c r="DE76" s="697"/>
      <c r="DF76" s="713"/>
      <c r="DG76" s="694"/>
      <c r="DH76" s="697"/>
      <c r="DI76" s="697"/>
      <c r="DJ76" s="697"/>
      <c r="DK76" s="713"/>
      <c r="DL76" s="694"/>
      <c r="DM76" s="697"/>
      <c r="DN76" s="697"/>
      <c r="DO76" s="697"/>
      <c r="DP76" s="713"/>
      <c r="DQ76" s="694"/>
      <c r="DR76" s="697"/>
      <c r="DS76" s="697"/>
      <c r="DT76" s="697"/>
      <c r="DU76" s="713"/>
      <c r="DV76" s="671"/>
      <c r="DW76" s="673"/>
      <c r="DX76" s="673"/>
      <c r="DY76" s="673"/>
      <c r="DZ76" s="750"/>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84"/>
      <c r="BA77" s="584"/>
      <c r="BB77" s="584"/>
      <c r="BC77" s="584"/>
      <c r="BD77" s="611"/>
      <c r="BE77" s="381"/>
      <c r="BF77" s="381"/>
      <c r="BG77" s="381"/>
      <c r="BH77" s="381"/>
      <c r="BI77" s="381"/>
      <c r="BJ77" s="381"/>
      <c r="BK77" s="381"/>
      <c r="BL77" s="381"/>
      <c r="BM77" s="381"/>
      <c r="BN77" s="381"/>
      <c r="BO77" s="381"/>
      <c r="BP77" s="381"/>
      <c r="BQ77" s="377">
        <v>71</v>
      </c>
      <c r="BR77" s="664"/>
      <c r="BS77" s="671"/>
      <c r="BT77" s="673"/>
      <c r="BU77" s="673"/>
      <c r="BV77" s="673"/>
      <c r="BW77" s="673"/>
      <c r="BX77" s="673"/>
      <c r="BY77" s="673"/>
      <c r="BZ77" s="673"/>
      <c r="CA77" s="673"/>
      <c r="CB77" s="673"/>
      <c r="CC77" s="673"/>
      <c r="CD77" s="673"/>
      <c r="CE77" s="673"/>
      <c r="CF77" s="673"/>
      <c r="CG77" s="689"/>
      <c r="CH77" s="694"/>
      <c r="CI77" s="697"/>
      <c r="CJ77" s="697"/>
      <c r="CK77" s="697"/>
      <c r="CL77" s="713"/>
      <c r="CM77" s="694"/>
      <c r="CN77" s="697"/>
      <c r="CO77" s="697"/>
      <c r="CP77" s="697"/>
      <c r="CQ77" s="713"/>
      <c r="CR77" s="694"/>
      <c r="CS77" s="697"/>
      <c r="CT77" s="697"/>
      <c r="CU77" s="697"/>
      <c r="CV77" s="713"/>
      <c r="CW77" s="694"/>
      <c r="CX77" s="697"/>
      <c r="CY77" s="697"/>
      <c r="CZ77" s="697"/>
      <c r="DA77" s="713"/>
      <c r="DB77" s="694"/>
      <c r="DC77" s="697"/>
      <c r="DD77" s="697"/>
      <c r="DE77" s="697"/>
      <c r="DF77" s="713"/>
      <c r="DG77" s="694"/>
      <c r="DH77" s="697"/>
      <c r="DI77" s="697"/>
      <c r="DJ77" s="697"/>
      <c r="DK77" s="713"/>
      <c r="DL77" s="694"/>
      <c r="DM77" s="697"/>
      <c r="DN77" s="697"/>
      <c r="DO77" s="697"/>
      <c r="DP77" s="713"/>
      <c r="DQ77" s="694"/>
      <c r="DR77" s="697"/>
      <c r="DS77" s="697"/>
      <c r="DT77" s="697"/>
      <c r="DU77" s="713"/>
      <c r="DV77" s="671"/>
      <c r="DW77" s="673"/>
      <c r="DX77" s="673"/>
      <c r="DY77" s="673"/>
      <c r="DZ77" s="750"/>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84"/>
      <c r="BA78" s="584"/>
      <c r="BB78" s="584"/>
      <c r="BC78" s="584"/>
      <c r="BD78" s="611"/>
      <c r="BE78" s="381"/>
      <c r="BF78" s="381"/>
      <c r="BG78" s="381"/>
      <c r="BH78" s="381"/>
      <c r="BI78" s="381"/>
      <c r="BJ78" s="369"/>
      <c r="BK78" s="369"/>
      <c r="BL78" s="369"/>
      <c r="BM78" s="369"/>
      <c r="BN78" s="369"/>
      <c r="BO78" s="381"/>
      <c r="BP78" s="381"/>
      <c r="BQ78" s="377">
        <v>72</v>
      </c>
      <c r="BR78" s="664"/>
      <c r="BS78" s="671"/>
      <c r="BT78" s="673"/>
      <c r="BU78" s="673"/>
      <c r="BV78" s="673"/>
      <c r="BW78" s="673"/>
      <c r="BX78" s="673"/>
      <c r="BY78" s="673"/>
      <c r="BZ78" s="673"/>
      <c r="CA78" s="673"/>
      <c r="CB78" s="673"/>
      <c r="CC78" s="673"/>
      <c r="CD78" s="673"/>
      <c r="CE78" s="673"/>
      <c r="CF78" s="673"/>
      <c r="CG78" s="689"/>
      <c r="CH78" s="694"/>
      <c r="CI78" s="697"/>
      <c r="CJ78" s="697"/>
      <c r="CK78" s="697"/>
      <c r="CL78" s="713"/>
      <c r="CM78" s="694"/>
      <c r="CN78" s="697"/>
      <c r="CO78" s="697"/>
      <c r="CP78" s="697"/>
      <c r="CQ78" s="713"/>
      <c r="CR78" s="694"/>
      <c r="CS78" s="697"/>
      <c r="CT78" s="697"/>
      <c r="CU78" s="697"/>
      <c r="CV78" s="713"/>
      <c r="CW78" s="694"/>
      <c r="CX78" s="697"/>
      <c r="CY78" s="697"/>
      <c r="CZ78" s="697"/>
      <c r="DA78" s="713"/>
      <c r="DB78" s="694"/>
      <c r="DC78" s="697"/>
      <c r="DD78" s="697"/>
      <c r="DE78" s="697"/>
      <c r="DF78" s="713"/>
      <c r="DG78" s="694"/>
      <c r="DH78" s="697"/>
      <c r="DI78" s="697"/>
      <c r="DJ78" s="697"/>
      <c r="DK78" s="713"/>
      <c r="DL78" s="694"/>
      <c r="DM78" s="697"/>
      <c r="DN78" s="697"/>
      <c r="DO78" s="697"/>
      <c r="DP78" s="713"/>
      <c r="DQ78" s="694"/>
      <c r="DR78" s="697"/>
      <c r="DS78" s="697"/>
      <c r="DT78" s="697"/>
      <c r="DU78" s="713"/>
      <c r="DV78" s="671"/>
      <c r="DW78" s="673"/>
      <c r="DX78" s="673"/>
      <c r="DY78" s="673"/>
      <c r="DZ78" s="750"/>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84"/>
      <c r="BA79" s="584"/>
      <c r="BB79" s="584"/>
      <c r="BC79" s="584"/>
      <c r="BD79" s="611"/>
      <c r="BE79" s="381"/>
      <c r="BF79" s="381"/>
      <c r="BG79" s="381"/>
      <c r="BH79" s="381"/>
      <c r="BI79" s="381"/>
      <c r="BJ79" s="369"/>
      <c r="BK79" s="369"/>
      <c r="BL79" s="369"/>
      <c r="BM79" s="369"/>
      <c r="BN79" s="369"/>
      <c r="BO79" s="381"/>
      <c r="BP79" s="381"/>
      <c r="BQ79" s="377">
        <v>73</v>
      </c>
      <c r="BR79" s="664"/>
      <c r="BS79" s="671"/>
      <c r="BT79" s="673"/>
      <c r="BU79" s="673"/>
      <c r="BV79" s="673"/>
      <c r="BW79" s="673"/>
      <c r="BX79" s="673"/>
      <c r="BY79" s="673"/>
      <c r="BZ79" s="673"/>
      <c r="CA79" s="673"/>
      <c r="CB79" s="673"/>
      <c r="CC79" s="673"/>
      <c r="CD79" s="673"/>
      <c r="CE79" s="673"/>
      <c r="CF79" s="673"/>
      <c r="CG79" s="689"/>
      <c r="CH79" s="694"/>
      <c r="CI79" s="697"/>
      <c r="CJ79" s="697"/>
      <c r="CK79" s="697"/>
      <c r="CL79" s="713"/>
      <c r="CM79" s="694"/>
      <c r="CN79" s="697"/>
      <c r="CO79" s="697"/>
      <c r="CP79" s="697"/>
      <c r="CQ79" s="713"/>
      <c r="CR79" s="694"/>
      <c r="CS79" s="697"/>
      <c r="CT79" s="697"/>
      <c r="CU79" s="697"/>
      <c r="CV79" s="713"/>
      <c r="CW79" s="694"/>
      <c r="CX79" s="697"/>
      <c r="CY79" s="697"/>
      <c r="CZ79" s="697"/>
      <c r="DA79" s="713"/>
      <c r="DB79" s="694"/>
      <c r="DC79" s="697"/>
      <c r="DD79" s="697"/>
      <c r="DE79" s="697"/>
      <c r="DF79" s="713"/>
      <c r="DG79" s="694"/>
      <c r="DH79" s="697"/>
      <c r="DI79" s="697"/>
      <c r="DJ79" s="697"/>
      <c r="DK79" s="713"/>
      <c r="DL79" s="694"/>
      <c r="DM79" s="697"/>
      <c r="DN79" s="697"/>
      <c r="DO79" s="697"/>
      <c r="DP79" s="713"/>
      <c r="DQ79" s="694"/>
      <c r="DR79" s="697"/>
      <c r="DS79" s="697"/>
      <c r="DT79" s="697"/>
      <c r="DU79" s="713"/>
      <c r="DV79" s="671"/>
      <c r="DW79" s="673"/>
      <c r="DX79" s="673"/>
      <c r="DY79" s="673"/>
      <c r="DZ79" s="750"/>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84"/>
      <c r="BA80" s="584"/>
      <c r="BB80" s="584"/>
      <c r="BC80" s="584"/>
      <c r="BD80" s="611"/>
      <c r="BE80" s="381"/>
      <c r="BF80" s="381"/>
      <c r="BG80" s="381"/>
      <c r="BH80" s="381"/>
      <c r="BI80" s="381"/>
      <c r="BJ80" s="381"/>
      <c r="BK80" s="381"/>
      <c r="BL80" s="381"/>
      <c r="BM80" s="381"/>
      <c r="BN80" s="381"/>
      <c r="BO80" s="381"/>
      <c r="BP80" s="381"/>
      <c r="BQ80" s="377">
        <v>74</v>
      </c>
      <c r="BR80" s="664"/>
      <c r="BS80" s="671"/>
      <c r="BT80" s="673"/>
      <c r="BU80" s="673"/>
      <c r="BV80" s="673"/>
      <c r="BW80" s="673"/>
      <c r="BX80" s="673"/>
      <c r="BY80" s="673"/>
      <c r="BZ80" s="673"/>
      <c r="CA80" s="673"/>
      <c r="CB80" s="673"/>
      <c r="CC80" s="673"/>
      <c r="CD80" s="673"/>
      <c r="CE80" s="673"/>
      <c r="CF80" s="673"/>
      <c r="CG80" s="689"/>
      <c r="CH80" s="694"/>
      <c r="CI80" s="697"/>
      <c r="CJ80" s="697"/>
      <c r="CK80" s="697"/>
      <c r="CL80" s="713"/>
      <c r="CM80" s="694"/>
      <c r="CN80" s="697"/>
      <c r="CO80" s="697"/>
      <c r="CP80" s="697"/>
      <c r="CQ80" s="713"/>
      <c r="CR80" s="694"/>
      <c r="CS80" s="697"/>
      <c r="CT80" s="697"/>
      <c r="CU80" s="697"/>
      <c r="CV80" s="713"/>
      <c r="CW80" s="694"/>
      <c r="CX80" s="697"/>
      <c r="CY80" s="697"/>
      <c r="CZ80" s="697"/>
      <c r="DA80" s="713"/>
      <c r="DB80" s="694"/>
      <c r="DC80" s="697"/>
      <c r="DD80" s="697"/>
      <c r="DE80" s="697"/>
      <c r="DF80" s="713"/>
      <c r="DG80" s="694"/>
      <c r="DH80" s="697"/>
      <c r="DI80" s="697"/>
      <c r="DJ80" s="697"/>
      <c r="DK80" s="713"/>
      <c r="DL80" s="694"/>
      <c r="DM80" s="697"/>
      <c r="DN80" s="697"/>
      <c r="DO80" s="697"/>
      <c r="DP80" s="713"/>
      <c r="DQ80" s="694"/>
      <c r="DR80" s="697"/>
      <c r="DS80" s="697"/>
      <c r="DT80" s="697"/>
      <c r="DU80" s="713"/>
      <c r="DV80" s="671"/>
      <c r="DW80" s="673"/>
      <c r="DX80" s="673"/>
      <c r="DY80" s="673"/>
      <c r="DZ80" s="750"/>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84"/>
      <c r="BA81" s="584"/>
      <c r="BB81" s="584"/>
      <c r="BC81" s="584"/>
      <c r="BD81" s="611"/>
      <c r="BE81" s="381"/>
      <c r="BF81" s="381"/>
      <c r="BG81" s="381"/>
      <c r="BH81" s="381"/>
      <c r="BI81" s="381"/>
      <c r="BJ81" s="381"/>
      <c r="BK81" s="381"/>
      <c r="BL81" s="381"/>
      <c r="BM81" s="381"/>
      <c r="BN81" s="381"/>
      <c r="BO81" s="381"/>
      <c r="BP81" s="381"/>
      <c r="BQ81" s="377">
        <v>75</v>
      </c>
      <c r="BR81" s="664"/>
      <c r="BS81" s="671"/>
      <c r="BT81" s="673"/>
      <c r="BU81" s="673"/>
      <c r="BV81" s="673"/>
      <c r="BW81" s="673"/>
      <c r="BX81" s="673"/>
      <c r="BY81" s="673"/>
      <c r="BZ81" s="673"/>
      <c r="CA81" s="673"/>
      <c r="CB81" s="673"/>
      <c r="CC81" s="673"/>
      <c r="CD81" s="673"/>
      <c r="CE81" s="673"/>
      <c r="CF81" s="673"/>
      <c r="CG81" s="689"/>
      <c r="CH81" s="694"/>
      <c r="CI81" s="697"/>
      <c r="CJ81" s="697"/>
      <c r="CK81" s="697"/>
      <c r="CL81" s="713"/>
      <c r="CM81" s="694"/>
      <c r="CN81" s="697"/>
      <c r="CO81" s="697"/>
      <c r="CP81" s="697"/>
      <c r="CQ81" s="713"/>
      <c r="CR81" s="694"/>
      <c r="CS81" s="697"/>
      <c r="CT81" s="697"/>
      <c r="CU81" s="697"/>
      <c r="CV81" s="713"/>
      <c r="CW81" s="694"/>
      <c r="CX81" s="697"/>
      <c r="CY81" s="697"/>
      <c r="CZ81" s="697"/>
      <c r="DA81" s="713"/>
      <c r="DB81" s="694"/>
      <c r="DC81" s="697"/>
      <c r="DD81" s="697"/>
      <c r="DE81" s="697"/>
      <c r="DF81" s="713"/>
      <c r="DG81" s="694"/>
      <c r="DH81" s="697"/>
      <c r="DI81" s="697"/>
      <c r="DJ81" s="697"/>
      <c r="DK81" s="713"/>
      <c r="DL81" s="694"/>
      <c r="DM81" s="697"/>
      <c r="DN81" s="697"/>
      <c r="DO81" s="697"/>
      <c r="DP81" s="713"/>
      <c r="DQ81" s="694"/>
      <c r="DR81" s="697"/>
      <c r="DS81" s="697"/>
      <c r="DT81" s="697"/>
      <c r="DU81" s="713"/>
      <c r="DV81" s="671"/>
      <c r="DW81" s="673"/>
      <c r="DX81" s="673"/>
      <c r="DY81" s="673"/>
      <c r="DZ81" s="750"/>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84"/>
      <c r="BA82" s="584"/>
      <c r="BB82" s="584"/>
      <c r="BC82" s="584"/>
      <c r="BD82" s="611"/>
      <c r="BE82" s="381"/>
      <c r="BF82" s="381"/>
      <c r="BG82" s="381"/>
      <c r="BH82" s="381"/>
      <c r="BI82" s="381"/>
      <c r="BJ82" s="381"/>
      <c r="BK82" s="381"/>
      <c r="BL82" s="381"/>
      <c r="BM82" s="381"/>
      <c r="BN82" s="381"/>
      <c r="BO82" s="381"/>
      <c r="BP82" s="381"/>
      <c r="BQ82" s="377">
        <v>76</v>
      </c>
      <c r="BR82" s="664"/>
      <c r="BS82" s="671"/>
      <c r="BT82" s="673"/>
      <c r="BU82" s="673"/>
      <c r="BV82" s="673"/>
      <c r="BW82" s="673"/>
      <c r="BX82" s="673"/>
      <c r="BY82" s="673"/>
      <c r="BZ82" s="673"/>
      <c r="CA82" s="673"/>
      <c r="CB82" s="673"/>
      <c r="CC82" s="673"/>
      <c r="CD82" s="673"/>
      <c r="CE82" s="673"/>
      <c r="CF82" s="673"/>
      <c r="CG82" s="689"/>
      <c r="CH82" s="694"/>
      <c r="CI82" s="697"/>
      <c r="CJ82" s="697"/>
      <c r="CK82" s="697"/>
      <c r="CL82" s="713"/>
      <c r="CM82" s="694"/>
      <c r="CN82" s="697"/>
      <c r="CO82" s="697"/>
      <c r="CP82" s="697"/>
      <c r="CQ82" s="713"/>
      <c r="CR82" s="694"/>
      <c r="CS82" s="697"/>
      <c r="CT82" s="697"/>
      <c r="CU82" s="697"/>
      <c r="CV82" s="713"/>
      <c r="CW82" s="694"/>
      <c r="CX82" s="697"/>
      <c r="CY82" s="697"/>
      <c r="CZ82" s="697"/>
      <c r="DA82" s="713"/>
      <c r="DB82" s="694"/>
      <c r="DC82" s="697"/>
      <c r="DD82" s="697"/>
      <c r="DE82" s="697"/>
      <c r="DF82" s="713"/>
      <c r="DG82" s="694"/>
      <c r="DH82" s="697"/>
      <c r="DI82" s="697"/>
      <c r="DJ82" s="697"/>
      <c r="DK82" s="713"/>
      <c r="DL82" s="694"/>
      <c r="DM82" s="697"/>
      <c r="DN82" s="697"/>
      <c r="DO82" s="697"/>
      <c r="DP82" s="713"/>
      <c r="DQ82" s="694"/>
      <c r="DR82" s="697"/>
      <c r="DS82" s="697"/>
      <c r="DT82" s="697"/>
      <c r="DU82" s="713"/>
      <c r="DV82" s="671"/>
      <c r="DW82" s="673"/>
      <c r="DX82" s="673"/>
      <c r="DY82" s="673"/>
      <c r="DZ82" s="750"/>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84"/>
      <c r="BA83" s="584"/>
      <c r="BB83" s="584"/>
      <c r="BC83" s="584"/>
      <c r="BD83" s="611"/>
      <c r="BE83" s="381"/>
      <c r="BF83" s="381"/>
      <c r="BG83" s="381"/>
      <c r="BH83" s="381"/>
      <c r="BI83" s="381"/>
      <c r="BJ83" s="381"/>
      <c r="BK83" s="381"/>
      <c r="BL83" s="381"/>
      <c r="BM83" s="381"/>
      <c r="BN83" s="381"/>
      <c r="BO83" s="381"/>
      <c r="BP83" s="381"/>
      <c r="BQ83" s="377">
        <v>77</v>
      </c>
      <c r="BR83" s="664"/>
      <c r="BS83" s="671"/>
      <c r="BT83" s="673"/>
      <c r="BU83" s="673"/>
      <c r="BV83" s="673"/>
      <c r="BW83" s="673"/>
      <c r="BX83" s="673"/>
      <c r="BY83" s="673"/>
      <c r="BZ83" s="673"/>
      <c r="CA83" s="673"/>
      <c r="CB83" s="673"/>
      <c r="CC83" s="673"/>
      <c r="CD83" s="673"/>
      <c r="CE83" s="673"/>
      <c r="CF83" s="673"/>
      <c r="CG83" s="689"/>
      <c r="CH83" s="694"/>
      <c r="CI83" s="697"/>
      <c r="CJ83" s="697"/>
      <c r="CK83" s="697"/>
      <c r="CL83" s="713"/>
      <c r="CM83" s="694"/>
      <c r="CN83" s="697"/>
      <c r="CO83" s="697"/>
      <c r="CP83" s="697"/>
      <c r="CQ83" s="713"/>
      <c r="CR83" s="694"/>
      <c r="CS83" s="697"/>
      <c r="CT83" s="697"/>
      <c r="CU83" s="697"/>
      <c r="CV83" s="713"/>
      <c r="CW83" s="694"/>
      <c r="CX83" s="697"/>
      <c r="CY83" s="697"/>
      <c r="CZ83" s="697"/>
      <c r="DA83" s="713"/>
      <c r="DB83" s="694"/>
      <c r="DC83" s="697"/>
      <c r="DD83" s="697"/>
      <c r="DE83" s="697"/>
      <c r="DF83" s="713"/>
      <c r="DG83" s="694"/>
      <c r="DH83" s="697"/>
      <c r="DI83" s="697"/>
      <c r="DJ83" s="697"/>
      <c r="DK83" s="713"/>
      <c r="DL83" s="694"/>
      <c r="DM83" s="697"/>
      <c r="DN83" s="697"/>
      <c r="DO83" s="697"/>
      <c r="DP83" s="713"/>
      <c r="DQ83" s="694"/>
      <c r="DR83" s="697"/>
      <c r="DS83" s="697"/>
      <c r="DT83" s="697"/>
      <c r="DU83" s="713"/>
      <c r="DV83" s="671"/>
      <c r="DW83" s="673"/>
      <c r="DX83" s="673"/>
      <c r="DY83" s="673"/>
      <c r="DZ83" s="750"/>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84"/>
      <c r="BA84" s="584"/>
      <c r="BB84" s="584"/>
      <c r="BC84" s="584"/>
      <c r="BD84" s="611"/>
      <c r="BE84" s="381"/>
      <c r="BF84" s="381"/>
      <c r="BG84" s="381"/>
      <c r="BH84" s="381"/>
      <c r="BI84" s="381"/>
      <c r="BJ84" s="381"/>
      <c r="BK84" s="381"/>
      <c r="BL84" s="381"/>
      <c r="BM84" s="381"/>
      <c r="BN84" s="381"/>
      <c r="BO84" s="381"/>
      <c r="BP84" s="381"/>
      <c r="BQ84" s="377">
        <v>78</v>
      </c>
      <c r="BR84" s="664"/>
      <c r="BS84" s="671"/>
      <c r="BT84" s="673"/>
      <c r="BU84" s="673"/>
      <c r="BV84" s="673"/>
      <c r="BW84" s="673"/>
      <c r="BX84" s="673"/>
      <c r="BY84" s="673"/>
      <c r="BZ84" s="673"/>
      <c r="CA84" s="673"/>
      <c r="CB84" s="673"/>
      <c r="CC84" s="673"/>
      <c r="CD84" s="673"/>
      <c r="CE84" s="673"/>
      <c r="CF84" s="673"/>
      <c r="CG84" s="689"/>
      <c r="CH84" s="694"/>
      <c r="CI84" s="697"/>
      <c r="CJ84" s="697"/>
      <c r="CK84" s="697"/>
      <c r="CL84" s="713"/>
      <c r="CM84" s="694"/>
      <c r="CN84" s="697"/>
      <c r="CO84" s="697"/>
      <c r="CP84" s="697"/>
      <c r="CQ84" s="713"/>
      <c r="CR84" s="694"/>
      <c r="CS84" s="697"/>
      <c r="CT84" s="697"/>
      <c r="CU84" s="697"/>
      <c r="CV84" s="713"/>
      <c r="CW84" s="694"/>
      <c r="CX84" s="697"/>
      <c r="CY84" s="697"/>
      <c r="CZ84" s="697"/>
      <c r="DA84" s="713"/>
      <c r="DB84" s="694"/>
      <c r="DC84" s="697"/>
      <c r="DD84" s="697"/>
      <c r="DE84" s="697"/>
      <c r="DF84" s="713"/>
      <c r="DG84" s="694"/>
      <c r="DH84" s="697"/>
      <c r="DI84" s="697"/>
      <c r="DJ84" s="697"/>
      <c r="DK84" s="713"/>
      <c r="DL84" s="694"/>
      <c r="DM84" s="697"/>
      <c r="DN84" s="697"/>
      <c r="DO84" s="697"/>
      <c r="DP84" s="713"/>
      <c r="DQ84" s="694"/>
      <c r="DR84" s="697"/>
      <c r="DS84" s="697"/>
      <c r="DT84" s="697"/>
      <c r="DU84" s="713"/>
      <c r="DV84" s="671"/>
      <c r="DW84" s="673"/>
      <c r="DX84" s="673"/>
      <c r="DY84" s="673"/>
      <c r="DZ84" s="750"/>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84"/>
      <c r="BA85" s="584"/>
      <c r="BB85" s="584"/>
      <c r="BC85" s="584"/>
      <c r="BD85" s="611"/>
      <c r="BE85" s="381"/>
      <c r="BF85" s="381"/>
      <c r="BG85" s="381"/>
      <c r="BH85" s="381"/>
      <c r="BI85" s="381"/>
      <c r="BJ85" s="381"/>
      <c r="BK85" s="381"/>
      <c r="BL85" s="381"/>
      <c r="BM85" s="381"/>
      <c r="BN85" s="381"/>
      <c r="BO85" s="381"/>
      <c r="BP85" s="381"/>
      <c r="BQ85" s="377">
        <v>79</v>
      </c>
      <c r="BR85" s="664"/>
      <c r="BS85" s="671"/>
      <c r="BT85" s="673"/>
      <c r="BU85" s="673"/>
      <c r="BV85" s="673"/>
      <c r="BW85" s="673"/>
      <c r="BX85" s="673"/>
      <c r="BY85" s="673"/>
      <c r="BZ85" s="673"/>
      <c r="CA85" s="673"/>
      <c r="CB85" s="673"/>
      <c r="CC85" s="673"/>
      <c r="CD85" s="673"/>
      <c r="CE85" s="673"/>
      <c r="CF85" s="673"/>
      <c r="CG85" s="689"/>
      <c r="CH85" s="694"/>
      <c r="CI85" s="697"/>
      <c r="CJ85" s="697"/>
      <c r="CK85" s="697"/>
      <c r="CL85" s="713"/>
      <c r="CM85" s="694"/>
      <c r="CN85" s="697"/>
      <c r="CO85" s="697"/>
      <c r="CP85" s="697"/>
      <c r="CQ85" s="713"/>
      <c r="CR85" s="694"/>
      <c r="CS85" s="697"/>
      <c r="CT85" s="697"/>
      <c r="CU85" s="697"/>
      <c r="CV85" s="713"/>
      <c r="CW85" s="694"/>
      <c r="CX85" s="697"/>
      <c r="CY85" s="697"/>
      <c r="CZ85" s="697"/>
      <c r="DA85" s="713"/>
      <c r="DB85" s="694"/>
      <c r="DC85" s="697"/>
      <c r="DD85" s="697"/>
      <c r="DE85" s="697"/>
      <c r="DF85" s="713"/>
      <c r="DG85" s="694"/>
      <c r="DH85" s="697"/>
      <c r="DI85" s="697"/>
      <c r="DJ85" s="697"/>
      <c r="DK85" s="713"/>
      <c r="DL85" s="694"/>
      <c r="DM85" s="697"/>
      <c r="DN85" s="697"/>
      <c r="DO85" s="697"/>
      <c r="DP85" s="713"/>
      <c r="DQ85" s="694"/>
      <c r="DR85" s="697"/>
      <c r="DS85" s="697"/>
      <c r="DT85" s="697"/>
      <c r="DU85" s="713"/>
      <c r="DV85" s="671"/>
      <c r="DW85" s="673"/>
      <c r="DX85" s="673"/>
      <c r="DY85" s="673"/>
      <c r="DZ85" s="750"/>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84"/>
      <c r="BA86" s="584"/>
      <c r="BB86" s="584"/>
      <c r="BC86" s="584"/>
      <c r="BD86" s="611"/>
      <c r="BE86" s="381"/>
      <c r="BF86" s="381"/>
      <c r="BG86" s="381"/>
      <c r="BH86" s="381"/>
      <c r="BI86" s="381"/>
      <c r="BJ86" s="381"/>
      <c r="BK86" s="381"/>
      <c r="BL86" s="381"/>
      <c r="BM86" s="381"/>
      <c r="BN86" s="381"/>
      <c r="BO86" s="381"/>
      <c r="BP86" s="381"/>
      <c r="BQ86" s="377">
        <v>80</v>
      </c>
      <c r="BR86" s="664"/>
      <c r="BS86" s="671"/>
      <c r="BT86" s="673"/>
      <c r="BU86" s="673"/>
      <c r="BV86" s="673"/>
      <c r="BW86" s="673"/>
      <c r="BX86" s="673"/>
      <c r="BY86" s="673"/>
      <c r="BZ86" s="673"/>
      <c r="CA86" s="673"/>
      <c r="CB86" s="673"/>
      <c r="CC86" s="673"/>
      <c r="CD86" s="673"/>
      <c r="CE86" s="673"/>
      <c r="CF86" s="673"/>
      <c r="CG86" s="689"/>
      <c r="CH86" s="694"/>
      <c r="CI86" s="697"/>
      <c r="CJ86" s="697"/>
      <c r="CK86" s="697"/>
      <c r="CL86" s="713"/>
      <c r="CM86" s="694"/>
      <c r="CN86" s="697"/>
      <c r="CO86" s="697"/>
      <c r="CP86" s="697"/>
      <c r="CQ86" s="713"/>
      <c r="CR86" s="694"/>
      <c r="CS86" s="697"/>
      <c r="CT86" s="697"/>
      <c r="CU86" s="697"/>
      <c r="CV86" s="713"/>
      <c r="CW86" s="694"/>
      <c r="CX86" s="697"/>
      <c r="CY86" s="697"/>
      <c r="CZ86" s="697"/>
      <c r="DA86" s="713"/>
      <c r="DB86" s="694"/>
      <c r="DC86" s="697"/>
      <c r="DD86" s="697"/>
      <c r="DE86" s="697"/>
      <c r="DF86" s="713"/>
      <c r="DG86" s="694"/>
      <c r="DH86" s="697"/>
      <c r="DI86" s="697"/>
      <c r="DJ86" s="697"/>
      <c r="DK86" s="713"/>
      <c r="DL86" s="694"/>
      <c r="DM86" s="697"/>
      <c r="DN86" s="697"/>
      <c r="DO86" s="697"/>
      <c r="DP86" s="713"/>
      <c r="DQ86" s="694"/>
      <c r="DR86" s="697"/>
      <c r="DS86" s="697"/>
      <c r="DT86" s="697"/>
      <c r="DU86" s="713"/>
      <c r="DV86" s="671"/>
      <c r="DW86" s="673"/>
      <c r="DX86" s="673"/>
      <c r="DY86" s="673"/>
      <c r="DZ86" s="750"/>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23"/>
      <c r="BA87" s="623"/>
      <c r="BB87" s="623"/>
      <c r="BC87" s="623"/>
      <c r="BD87" s="632"/>
      <c r="BE87" s="381"/>
      <c r="BF87" s="381"/>
      <c r="BG87" s="381"/>
      <c r="BH87" s="381"/>
      <c r="BI87" s="381"/>
      <c r="BJ87" s="381"/>
      <c r="BK87" s="381"/>
      <c r="BL87" s="381"/>
      <c r="BM87" s="381"/>
      <c r="BN87" s="381"/>
      <c r="BO87" s="381"/>
      <c r="BP87" s="381"/>
      <c r="BQ87" s="377">
        <v>81</v>
      </c>
      <c r="BR87" s="664"/>
      <c r="BS87" s="671"/>
      <c r="BT87" s="673"/>
      <c r="BU87" s="673"/>
      <c r="BV87" s="673"/>
      <c r="BW87" s="673"/>
      <c r="BX87" s="673"/>
      <c r="BY87" s="673"/>
      <c r="BZ87" s="673"/>
      <c r="CA87" s="673"/>
      <c r="CB87" s="673"/>
      <c r="CC87" s="673"/>
      <c r="CD87" s="673"/>
      <c r="CE87" s="673"/>
      <c r="CF87" s="673"/>
      <c r="CG87" s="689"/>
      <c r="CH87" s="694"/>
      <c r="CI87" s="697"/>
      <c r="CJ87" s="697"/>
      <c r="CK87" s="697"/>
      <c r="CL87" s="713"/>
      <c r="CM87" s="694"/>
      <c r="CN87" s="697"/>
      <c r="CO87" s="697"/>
      <c r="CP87" s="697"/>
      <c r="CQ87" s="713"/>
      <c r="CR87" s="694"/>
      <c r="CS87" s="697"/>
      <c r="CT87" s="697"/>
      <c r="CU87" s="697"/>
      <c r="CV87" s="713"/>
      <c r="CW87" s="694"/>
      <c r="CX87" s="697"/>
      <c r="CY87" s="697"/>
      <c r="CZ87" s="697"/>
      <c r="DA87" s="713"/>
      <c r="DB87" s="694"/>
      <c r="DC87" s="697"/>
      <c r="DD87" s="697"/>
      <c r="DE87" s="697"/>
      <c r="DF87" s="713"/>
      <c r="DG87" s="694"/>
      <c r="DH87" s="697"/>
      <c r="DI87" s="697"/>
      <c r="DJ87" s="697"/>
      <c r="DK87" s="713"/>
      <c r="DL87" s="694"/>
      <c r="DM87" s="697"/>
      <c r="DN87" s="697"/>
      <c r="DO87" s="697"/>
      <c r="DP87" s="713"/>
      <c r="DQ87" s="694"/>
      <c r="DR87" s="697"/>
      <c r="DS87" s="697"/>
      <c r="DT87" s="697"/>
      <c r="DU87" s="713"/>
      <c r="DV87" s="671"/>
      <c r="DW87" s="673"/>
      <c r="DX87" s="673"/>
      <c r="DY87" s="673"/>
      <c r="DZ87" s="750"/>
      <c r="EA87" s="369"/>
    </row>
    <row r="88" spans="1:131" s="366" customFormat="1" ht="26.25" customHeight="1">
      <c r="A88" s="378" t="s">
        <v>250</v>
      </c>
      <c r="B88" s="407" t="s">
        <v>459</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f>SUM(AF68:AJ87)</f>
        <v>8212</v>
      </c>
      <c r="AG88" s="462"/>
      <c r="AH88" s="462"/>
      <c r="AI88" s="462"/>
      <c r="AJ88" s="462"/>
      <c r="AK88" s="465"/>
      <c r="AL88" s="465"/>
      <c r="AM88" s="465"/>
      <c r="AN88" s="465"/>
      <c r="AO88" s="465"/>
      <c r="AP88" s="462">
        <f>SUM(AP68:AT87)</f>
        <v>47</v>
      </c>
      <c r="AQ88" s="462"/>
      <c r="AR88" s="462"/>
      <c r="AS88" s="462"/>
      <c r="AT88" s="462"/>
      <c r="AU88" s="462">
        <f>SUM(AU68:AY87)</f>
        <v>5</v>
      </c>
      <c r="AV88" s="462"/>
      <c r="AW88" s="462"/>
      <c r="AX88" s="462"/>
      <c r="AY88" s="462"/>
      <c r="AZ88" s="586"/>
      <c r="BA88" s="586"/>
      <c r="BB88" s="586"/>
      <c r="BC88" s="586"/>
      <c r="BD88" s="613"/>
      <c r="BE88" s="381"/>
      <c r="BF88" s="381"/>
      <c r="BG88" s="381"/>
      <c r="BH88" s="381"/>
      <c r="BI88" s="381"/>
      <c r="BJ88" s="381"/>
      <c r="BK88" s="381"/>
      <c r="BL88" s="381"/>
      <c r="BM88" s="381"/>
      <c r="BN88" s="381"/>
      <c r="BO88" s="381"/>
      <c r="BP88" s="381"/>
      <c r="BQ88" s="377">
        <v>82</v>
      </c>
      <c r="BR88" s="664"/>
      <c r="BS88" s="671"/>
      <c r="BT88" s="673"/>
      <c r="BU88" s="673"/>
      <c r="BV88" s="673"/>
      <c r="BW88" s="673"/>
      <c r="BX88" s="673"/>
      <c r="BY88" s="673"/>
      <c r="BZ88" s="673"/>
      <c r="CA88" s="673"/>
      <c r="CB88" s="673"/>
      <c r="CC88" s="673"/>
      <c r="CD88" s="673"/>
      <c r="CE88" s="673"/>
      <c r="CF88" s="673"/>
      <c r="CG88" s="689"/>
      <c r="CH88" s="694"/>
      <c r="CI88" s="697"/>
      <c r="CJ88" s="697"/>
      <c r="CK88" s="697"/>
      <c r="CL88" s="713"/>
      <c r="CM88" s="694"/>
      <c r="CN88" s="697"/>
      <c r="CO88" s="697"/>
      <c r="CP88" s="697"/>
      <c r="CQ88" s="713"/>
      <c r="CR88" s="694"/>
      <c r="CS88" s="697"/>
      <c r="CT88" s="697"/>
      <c r="CU88" s="697"/>
      <c r="CV88" s="713"/>
      <c r="CW88" s="694"/>
      <c r="CX88" s="697"/>
      <c r="CY88" s="697"/>
      <c r="CZ88" s="697"/>
      <c r="DA88" s="713"/>
      <c r="DB88" s="694"/>
      <c r="DC88" s="697"/>
      <c r="DD88" s="697"/>
      <c r="DE88" s="697"/>
      <c r="DF88" s="713"/>
      <c r="DG88" s="694"/>
      <c r="DH88" s="697"/>
      <c r="DI88" s="697"/>
      <c r="DJ88" s="697"/>
      <c r="DK88" s="713"/>
      <c r="DL88" s="694"/>
      <c r="DM88" s="697"/>
      <c r="DN88" s="697"/>
      <c r="DO88" s="697"/>
      <c r="DP88" s="713"/>
      <c r="DQ88" s="694"/>
      <c r="DR88" s="697"/>
      <c r="DS88" s="697"/>
      <c r="DT88" s="697"/>
      <c r="DU88" s="713"/>
      <c r="DV88" s="671"/>
      <c r="DW88" s="673"/>
      <c r="DX88" s="673"/>
      <c r="DY88" s="673"/>
      <c r="DZ88" s="750"/>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24"/>
      <c r="BA89" s="624"/>
      <c r="BB89" s="624"/>
      <c r="BC89" s="624"/>
      <c r="BD89" s="624"/>
      <c r="BE89" s="381"/>
      <c r="BF89" s="381"/>
      <c r="BG89" s="381"/>
      <c r="BH89" s="381"/>
      <c r="BI89" s="381"/>
      <c r="BJ89" s="381"/>
      <c r="BK89" s="381"/>
      <c r="BL89" s="381"/>
      <c r="BM89" s="381"/>
      <c r="BN89" s="381"/>
      <c r="BO89" s="381"/>
      <c r="BP89" s="381"/>
      <c r="BQ89" s="377">
        <v>83</v>
      </c>
      <c r="BR89" s="664"/>
      <c r="BS89" s="671"/>
      <c r="BT89" s="673"/>
      <c r="BU89" s="673"/>
      <c r="BV89" s="673"/>
      <c r="BW89" s="673"/>
      <c r="BX89" s="673"/>
      <c r="BY89" s="673"/>
      <c r="BZ89" s="673"/>
      <c r="CA89" s="673"/>
      <c r="CB89" s="673"/>
      <c r="CC89" s="673"/>
      <c r="CD89" s="673"/>
      <c r="CE89" s="673"/>
      <c r="CF89" s="673"/>
      <c r="CG89" s="689"/>
      <c r="CH89" s="694"/>
      <c r="CI89" s="697"/>
      <c r="CJ89" s="697"/>
      <c r="CK89" s="697"/>
      <c r="CL89" s="713"/>
      <c r="CM89" s="694"/>
      <c r="CN89" s="697"/>
      <c r="CO89" s="697"/>
      <c r="CP89" s="697"/>
      <c r="CQ89" s="713"/>
      <c r="CR89" s="694"/>
      <c r="CS89" s="697"/>
      <c r="CT89" s="697"/>
      <c r="CU89" s="697"/>
      <c r="CV89" s="713"/>
      <c r="CW89" s="694"/>
      <c r="CX89" s="697"/>
      <c r="CY89" s="697"/>
      <c r="CZ89" s="697"/>
      <c r="DA89" s="713"/>
      <c r="DB89" s="694"/>
      <c r="DC89" s="697"/>
      <c r="DD89" s="697"/>
      <c r="DE89" s="697"/>
      <c r="DF89" s="713"/>
      <c r="DG89" s="694"/>
      <c r="DH89" s="697"/>
      <c r="DI89" s="697"/>
      <c r="DJ89" s="697"/>
      <c r="DK89" s="713"/>
      <c r="DL89" s="694"/>
      <c r="DM89" s="697"/>
      <c r="DN89" s="697"/>
      <c r="DO89" s="697"/>
      <c r="DP89" s="713"/>
      <c r="DQ89" s="694"/>
      <c r="DR89" s="697"/>
      <c r="DS89" s="697"/>
      <c r="DT89" s="697"/>
      <c r="DU89" s="713"/>
      <c r="DV89" s="671"/>
      <c r="DW89" s="673"/>
      <c r="DX89" s="673"/>
      <c r="DY89" s="673"/>
      <c r="DZ89" s="750"/>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24"/>
      <c r="BA90" s="624"/>
      <c r="BB90" s="624"/>
      <c r="BC90" s="624"/>
      <c r="BD90" s="624"/>
      <c r="BE90" s="381"/>
      <c r="BF90" s="381"/>
      <c r="BG90" s="381"/>
      <c r="BH90" s="381"/>
      <c r="BI90" s="381"/>
      <c r="BJ90" s="381"/>
      <c r="BK90" s="381"/>
      <c r="BL90" s="381"/>
      <c r="BM90" s="381"/>
      <c r="BN90" s="381"/>
      <c r="BO90" s="381"/>
      <c r="BP90" s="381"/>
      <c r="BQ90" s="377">
        <v>84</v>
      </c>
      <c r="BR90" s="664"/>
      <c r="BS90" s="671"/>
      <c r="BT90" s="673"/>
      <c r="BU90" s="673"/>
      <c r="BV90" s="673"/>
      <c r="BW90" s="673"/>
      <c r="BX90" s="673"/>
      <c r="BY90" s="673"/>
      <c r="BZ90" s="673"/>
      <c r="CA90" s="673"/>
      <c r="CB90" s="673"/>
      <c r="CC90" s="673"/>
      <c r="CD90" s="673"/>
      <c r="CE90" s="673"/>
      <c r="CF90" s="673"/>
      <c r="CG90" s="689"/>
      <c r="CH90" s="694"/>
      <c r="CI90" s="697"/>
      <c r="CJ90" s="697"/>
      <c r="CK90" s="697"/>
      <c r="CL90" s="713"/>
      <c r="CM90" s="694"/>
      <c r="CN90" s="697"/>
      <c r="CO90" s="697"/>
      <c r="CP90" s="697"/>
      <c r="CQ90" s="713"/>
      <c r="CR90" s="694"/>
      <c r="CS90" s="697"/>
      <c r="CT90" s="697"/>
      <c r="CU90" s="697"/>
      <c r="CV90" s="713"/>
      <c r="CW90" s="694"/>
      <c r="CX90" s="697"/>
      <c r="CY90" s="697"/>
      <c r="CZ90" s="697"/>
      <c r="DA90" s="713"/>
      <c r="DB90" s="694"/>
      <c r="DC90" s="697"/>
      <c r="DD90" s="697"/>
      <c r="DE90" s="697"/>
      <c r="DF90" s="713"/>
      <c r="DG90" s="694"/>
      <c r="DH90" s="697"/>
      <c r="DI90" s="697"/>
      <c r="DJ90" s="697"/>
      <c r="DK90" s="713"/>
      <c r="DL90" s="694"/>
      <c r="DM90" s="697"/>
      <c r="DN90" s="697"/>
      <c r="DO90" s="697"/>
      <c r="DP90" s="713"/>
      <c r="DQ90" s="694"/>
      <c r="DR90" s="697"/>
      <c r="DS90" s="697"/>
      <c r="DT90" s="697"/>
      <c r="DU90" s="713"/>
      <c r="DV90" s="671"/>
      <c r="DW90" s="673"/>
      <c r="DX90" s="673"/>
      <c r="DY90" s="673"/>
      <c r="DZ90" s="750"/>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24"/>
      <c r="BA91" s="624"/>
      <c r="BB91" s="624"/>
      <c r="BC91" s="624"/>
      <c r="BD91" s="624"/>
      <c r="BE91" s="381"/>
      <c r="BF91" s="381"/>
      <c r="BG91" s="381"/>
      <c r="BH91" s="381"/>
      <c r="BI91" s="381"/>
      <c r="BJ91" s="381"/>
      <c r="BK91" s="381"/>
      <c r="BL91" s="381"/>
      <c r="BM91" s="381"/>
      <c r="BN91" s="381"/>
      <c r="BO91" s="381"/>
      <c r="BP91" s="381"/>
      <c r="BQ91" s="377">
        <v>85</v>
      </c>
      <c r="BR91" s="664"/>
      <c r="BS91" s="671"/>
      <c r="BT91" s="673"/>
      <c r="BU91" s="673"/>
      <c r="BV91" s="673"/>
      <c r="BW91" s="673"/>
      <c r="BX91" s="673"/>
      <c r="BY91" s="673"/>
      <c r="BZ91" s="673"/>
      <c r="CA91" s="673"/>
      <c r="CB91" s="673"/>
      <c r="CC91" s="673"/>
      <c r="CD91" s="673"/>
      <c r="CE91" s="673"/>
      <c r="CF91" s="673"/>
      <c r="CG91" s="689"/>
      <c r="CH91" s="694"/>
      <c r="CI91" s="697"/>
      <c r="CJ91" s="697"/>
      <c r="CK91" s="697"/>
      <c r="CL91" s="713"/>
      <c r="CM91" s="694"/>
      <c r="CN91" s="697"/>
      <c r="CO91" s="697"/>
      <c r="CP91" s="697"/>
      <c r="CQ91" s="713"/>
      <c r="CR91" s="694"/>
      <c r="CS91" s="697"/>
      <c r="CT91" s="697"/>
      <c r="CU91" s="697"/>
      <c r="CV91" s="713"/>
      <c r="CW91" s="694"/>
      <c r="CX91" s="697"/>
      <c r="CY91" s="697"/>
      <c r="CZ91" s="697"/>
      <c r="DA91" s="713"/>
      <c r="DB91" s="694"/>
      <c r="DC91" s="697"/>
      <c r="DD91" s="697"/>
      <c r="DE91" s="697"/>
      <c r="DF91" s="713"/>
      <c r="DG91" s="694"/>
      <c r="DH91" s="697"/>
      <c r="DI91" s="697"/>
      <c r="DJ91" s="697"/>
      <c r="DK91" s="713"/>
      <c r="DL91" s="694"/>
      <c r="DM91" s="697"/>
      <c r="DN91" s="697"/>
      <c r="DO91" s="697"/>
      <c r="DP91" s="713"/>
      <c r="DQ91" s="694"/>
      <c r="DR91" s="697"/>
      <c r="DS91" s="697"/>
      <c r="DT91" s="697"/>
      <c r="DU91" s="713"/>
      <c r="DV91" s="671"/>
      <c r="DW91" s="673"/>
      <c r="DX91" s="673"/>
      <c r="DY91" s="673"/>
      <c r="DZ91" s="750"/>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24"/>
      <c r="BA92" s="624"/>
      <c r="BB92" s="624"/>
      <c r="BC92" s="624"/>
      <c r="BD92" s="624"/>
      <c r="BE92" s="381"/>
      <c r="BF92" s="381"/>
      <c r="BG92" s="381"/>
      <c r="BH92" s="381"/>
      <c r="BI92" s="381"/>
      <c r="BJ92" s="381"/>
      <c r="BK92" s="381"/>
      <c r="BL92" s="381"/>
      <c r="BM92" s="381"/>
      <c r="BN92" s="381"/>
      <c r="BO92" s="381"/>
      <c r="BP92" s="381"/>
      <c r="BQ92" s="377">
        <v>86</v>
      </c>
      <c r="BR92" s="664"/>
      <c r="BS92" s="671"/>
      <c r="BT92" s="673"/>
      <c r="BU92" s="673"/>
      <c r="BV92" s="673"/>
      <c r="BW92" s="673"/>
      <c r="BX92" s="673"/>
      <c r="BY92" s="673"/>
      <c r="BZ92" s="673"/>
      <c r="CA92" s="673"/>
      <c r="CB92" s="673"/>
      <c r="CC92" s="673"/>
      <c r="CD92" s="673"/>
      <c r="CE92" s="673"/>
      <c r="CF92" s="673"/>
      <c r="CG92" s="689"/>
      <c r="CH92" s="694"/>
      <c r="CI92" s="697"/>
      <c r="CJ92" s="697"/>
      <c r="CK92" s="697"/>
      <c r="CL92" s="713"/>
      <c r="CM92" s="694"/>
      <c r="CN92" s="697"/>
      <c r="CO92" s="697"/>
      <c r="CP92" s="697"/>
      <c r="CQ92" s="713"/>
      <c r="CR92" s="694"/>
      <c r="CS92" s="697"/>
      <c r="CT92" s="697"/>
      <c r="CU92" s="697"/>
      <c r="CV92" s="713"/>
      <c r="CW92" s="694"/>
      <c r="CX92" s="697"/>
      <c r="CY92" s="697"/>
      <c r="CZ92" s="697"/>
      <c r="DA92" s="713"/>
      <c r="DB92" s="694"/>
      <c r="DC92" s="697"/>
      <c r="DD92" s="697"/>
      <c r="DE92" s="697"/>
      <c r="DF92" s="713"/>
      <c r="DG92" s="694"/>
      <c r="DH92" s="697"/>
      <c r="DI92" s="697"/>
      <c r="DJ92" s="697"/>
      <c r="DK92" s="713"/>
      <c r="DL92" s="694"/>
      <c r="DM92" s="697"/>
      <c r="DN92" s="697"/>
      <c r="DO92" s="697"/>
      <c r="DP92" s="713"/>
      <c r="DQ92" s="694"/>
      <c r="DR92" s="697"/>
      <c r="DS92" s="697"/>
      <c r="DT92" s="697"/>
      <c r="DU92" s="713"/>
      <c r="DV92" s="671"/>
      <c r="DW92" s="673"/>
      <c r="DX92" s="673"/>
      <c r="DY92" s="673"/>
      <c r="DZ92" s="750"/>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24"/>
      <c r="BA93" s="624"/>
      <c r="BB93" s="624"/>
      <c r="BC93" s="624"/>
      <c r="BD93" s="624"/>
      <c r="BE93" s="381"/>
      <c r="BF93" s="381"/>
      <c r="BG93" s="381"/>
      <c r="BH93" s="381"/>
      <c r="BI93" s="381"/>
      <c r="BJ93" s="381"/>
      <c r="BK93" s="381"/>
      <c r="BL93" s="381"/>
      <c r="BM93" s="381"/>
      <c r="BN93" s="381"/>
      <c r="BO93" s="381"/>
      <c r="BP93" s="381"/>
      <c r="BQ93" s="377">
        <v>87</v>
      </c>
      <c r="BR93" s="664"/>
      <c r="BS93" s="671"/>
      <c r="BT93" s="673"/>
      <c r="BU93" s="673"/>
      <c r="BV93" s="673"/>
      <c r="BW93" s="673"/>
      <c r="BX93" s="673"/>
      <c r="BY93" s="673"/>
      <c r="BZ93" s="673"/>
      <c r="CA93" s="673"/>
      <c r="CB93" s="673"/>
      <c r="CC93" s="673"/>
      <c r="CD93" s="673"/>
      <c r="CE93" s="673"/>
      <c r="CF93" s="673"/>
      <c r="CG93" s="689"/>
      <c r="CH93" s="694"/>
      <c r="CI93" s="697"/>
      <c r="CJ93" s="697"/>
      <c r="CK93" s="697"/>
      <c r="CL93" s="713"/>
      <c r="CM93" s="694"/>
      <c r="CN93" s="697"/>
      <c r="CO93" s="697"/>
      <c r="CP93" s="697"/>
      <c r="CQ93" s="713"/>
      <c r="CR93" s="694"/>
      <c r="CS93" s="697"/>
      <c r="CT93" s="697"/>
      <c r="CU93" s="697"/>
      <c r="CV93" s="713"/>
      <c r="CW93" s="694"/>
      <c r="CX93" s="697"/>
      <c r="CY93" s="697"/>
      <c r="CZ93" s="697"/>
      <c r="DA93" s="713"/>
      <c r="DB93" s="694"/>
      <c r="DC93" s="697"/>
      <c r="DD93" s="697"/>
      <c r="DE93" s="697"/>
      <c r="DF93" s="713"/>
      <c r="DG93" s="694"/>
      <c r="DH93" s="697"/>
      <c r="DI93" s="697"/>
      <c r="DJ93" s="697"/>
      <c r="DK93" s="713"/>
      <c r="DL93" s="694"/>
      <c r="DM93" s="697"/>
      <c r="DN93" s="697"/>
      <c r="DO93" s="697"/>
      <c r="DP93" s="713"/>
      <c r="DQ93" s="694"/>
      <c r="DR93" s="697"/>
      <c r="DS93" s="697"/>
      <c r="DT93" s="697"/>
      <c r="DU93" s="713"/>
      <c r="DV93" s="671"/>
      <c r="DW93" s="673"/>
      <c r="DX93" s="673"/>
      <c r="DY93" s="673"/>
      <c r="DZ93" s="750"/>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24"/>
      <c r="BA94" s="624"/>
      <c r="BB94" s="624"/>
      <c r="BC94" s="624"/>
      <c r="BD94" s="624"/>
      <c r="BE94" s="381"/>
      <c r="BF94" s="381"/>
      <c r="BG94" s="381"/>
      <c r="BH94" s="381"/>
      <c r="BI94" s="381"/>
      <c r="BJ94" s="381"/>
      <c r="BK94" s="381"/>
      <c r="BL94" s="381"/>
      <c r="BM94" s="381"/>
      <c r="BN94" s="381"/>
      <c r="BO94" s="381"/>
      <c r="BP94" s="381"/>
      <c r="BQ94" s="377">
        <v>88</v>
      </c>
      <c r="BR94" s="664"/>
      <c r="BS94" s="671"/>
      <c r="BT94" s="673"/>
      <c r="BU94" s="673"/>
      <c r="BV94" s="673"/>
      <c r="BW94" s="673"/>
      <c r="BX94" s="673"/>
      <c r="BY94" s="673"/>
      <c r="BZ94" s="673"/>
      <c r="CA94" s="673"/>
      <c r="CB94" s="673"/>
      <c r="CC94" s="673"/>
      <c r="CD94" s="673"/>
      <c r="CE94" s="673"/>
      <c r="CF94" s="673"/>
      <c r="CG94" s="689"/>
      <c r="CH94" s="694"/>
      <c r="CI94" s="697"/>
      <c r="CJ94" s="697"/>
      <c r="CK94" s="697"/>
      <c r="CL94" s="713"/>
      <c r="CM94" s="694"/>
      <c r="CN94" s="697"/>
      <c r="CO94" s="697"/>
      <c r="CP94" s="697"/>
      <c r="CQ94" s="713"/>
      <c r="CR94" s="694"/>
      <c r="CS94" s="697"/>
      <c r="CT94" s="697"/>
      <c r="CU94" s="697"/>
      <c r="CV94" s="713"/>
      <c r="CW94" s="694"/>
      <c r="CX94" s="697"/>
      <c r="CY94" s="697"/>
      <c r="CZ94" s="697"/>
      <c r="DA94" s="713"/>
      <c r="DB94" s="694"/>
      <c r="DC94" s="697"/>
      <c r="DD94" s="697"/>
      <c r="DE94" s="697"/>
      <c r="DF94" s="713"/>
      <c r="DG94" s="694"/>
      <c r="DH94" s="697"/>
      <c r="DI94" s="697"/>
      <c r="DJ94" s="697"/>
      <c r="DK94" s="713"/>
      <c r="DL94" s="694"/>
      <c r="DM94" s="697"/>
      <c r="DN94" s="697"/>
      <c r="DO94" s="697"/>
      <c r="DP94" s="713"/>
      <c r="DQ94" s="694"/>
      <c r="DR94" s="697"/>
      <c r="DS94" s="697"/>
      <c r="DT94" s="697"/>
      <c r="DU94" s="713"/>
      <c r="DV94" s="671"/>
      <c r="DW94" s="673"/>
      <c r="DX94" s="673"/>
      <c r="DY94" s="673"/>
      <c r="DZ94" s="750"/>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24"/>
      <c r="BA95" s="624"/>
      <c r="BB95" s="624"/>
      <c r="BC95" s="624"/>
      <c r="BD95" s="624"/>
      <c r="BE95" s="381"/>
      <c r="BF95" s="381"/>
      <c r="BG95" s="381"/>
      <c r="BH95" s="381"/>
      <c r="BI95" s="381"/>
      <c r="BJ95" s="381"/>
      <c r="BK95" s="381"/>
      <c r="BL95" s="381"/>
      <c r="BM95" s="381"/>
      <c r="BN95" s="381"/>
      <c r="BO95" s="381"/>
      <c r="BP95" s="381"/>
      <c r="BQ95" s="377">
        <v>89</v>
      </c>
      <c r="BR95" s="664"/>
      <c r="BS95" s="671"/>
      <c r="BT95" s="673"/>
      <c r="BU95" s="673"/>
      <c r="BV95" s="673"/>
      <c r="BW95" s="673"/>
      <c r="BX95" s="673"/>
      <c r="BY95" s="673"/>
      <c r="BZ95" s="673"/>
      <c r="CA95" s="673"/>
      <c r="CB95" s="673"/>
      <c r="CC95" s="673"/>
      <c r="CD95" s="673"/>
      <c r="CE95" s="673"/>
      <c r="CF95" s="673"/>
      <c r="CG95" s="689"/>
      <c r="CH95" s="694"/>
      <c r="CI95" s="697"/>
      <c r="CJ95" s="697"/>
      <c r="CK95" s="697"/>
      <c r="CL95" s="713"/>
      <c r="CM95" s="694"/>
      <c r="CN95" s="697"/>
      <c r="CO95" s="697"/>
      <c r="CP95" s="697"/>
      <c r="CQ95" s="713"/>
      <c r="CR95" s="694"/>
      <c r="CS95" s="697"/>
      <c r="CT95" s="697"/>
      <c r="CU95" s="697"/>
      <c r="CV95" s="713"/>
      <c r="CW95" s="694"/>
      <c r="CX95" s="697"/>
      <c r="CY95" s="697"/>
      <c r="CZ95" s="697"/>
      <c r="DA95" s="713"/>
      <c r="DB95" s="694"/>
      <c r="DC95" s="697"/>
      <c r="DD95" s="697"/>
      <c r="DE95" s="697"/>
      <c r="DF95" s="713"/>
      <c r="DG95" s="694"/>
      <c r="DH95" s="697"/>
      <c r="DI95" s="697"/>
      <c r="DJ95" s="697"/>
      <c r="DK95" s="713"/>
      <c r="DL95" s="694"/>
      <c r="DM95" s="697"/>
      <c r="DN95" s="697"/>
      <c r="DO95" s="697"/>
      <c r="DP95" s="713"/>
      <c r="DQ95" s="694"/>
      <c r="DR95" s="697"/>
      <c r="DS95" s="697"/>
      <c r="DT95" s="697"/>
      <c r="DU95" s="713"/>
      <c r="DV95" s="671"/>
      <c r="DW95" s="673"/>
      <c r="DX95" s="673"/>
      <c r="DY95" s="673"/>
      <c r="DZ95" s="750"/>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24"/>
      <c r="BA96" s="624"/>
      <c r="BB96" s="624"/>
      <c r="BC96" s="624"/>
      <c r="BD96" s="624"/>
      <c r="BE96" s="381"/>
      <c r="BF96" s="381"/>
      <c r="BG96" s="381"/>
      <c r="BH96" s="381"/>
      <c r="BI96" s="381"/>
      <c r="BJ96" s="381"/>
      <c r="BK96" s="381"/>
      <c r="BL96" s="381"/>
      <c r="BM96" s="381"/>
      <c r="BN96" s="381"/>
      <c r="BO96" s="381"/>
      <c r="BP96" s="381"/>
      <c r="BQ96" s="377">
        <v>90</v>
      </c>
      <c r="BR96" s="664"/>
      <c r="BS96" s="671"/>
      <c r="BT96" s="673"/>
      <c r="BU96" s="673"/>
      <c r="BV96" s="673"/>
      <c r="BW96" s="673"/>
      <c r="BX96" s="673"/>
      <c r="BY96" s="673"/>
      <c r="BZ96" s="673"/>
      <c r="CA96" s="673"/>
      <c r="CB96" s="673"/>
      <c r="CC96" s="673"/>
      <c r="CD96" s="673"/>
      <c r="CE96" s="673"/>
      <c r="CF96" s="673"/>
      <c r="CG96" s="689"/>
      <c r="CH96" s="694"/>
      <c r="CI96" s="697"/>
      <c r="CJ96" s="697"/>
      <c r="CK96" s="697"/>
      <c r="CL96" s="713"/>
      <c r="CM96" s="694"/>
      <c r="CN96" s="697"/>
      <c r="CO96" s="697"/>
      <c r="CP96" s="697"/>
      <c r="CQ96" s="713"/>
      <c r="CR96" s="694"/>
      <c r="CS96" s="697"/>
      <c r="CT96" s="697"/>
      <c r="CU96" s="697"/>
      <c r="CV96" s="713"/>
      <c r="CW96" s="694"/>
      <c r="CX96" s="697"/>
      <c r="CY96" s="697"/>
      <c r="CZ96" s="697"/>
      <c r="DA96" s="713"/>
      <c r="DB96" s="694"/>
      <c r="DC96" s="697"/>
      <c r="DD96" s="697"/>
      <c r="DE96" s="697"/>
      <c r="DF96" s="713"/>
      <c r="DG96" s="694"/>
      <c r="DH96" s="697"/>
      <c r="DI96" s="697"/>
      <c r="DJ96" s="697"/>
      <c r="DK96" s="713"/>
      <c r="DL96" s="694"/>
      <c r="DM96" s="697"/>
      <c r="DN96" s="697"/>
      <c r="DO96" s="697"/>
      <c r="DP96" s="713"/>
      <c r="DQ96" s="694"/>
      <c r="DR96" s="697"/>
      <c r="DS96" s="697"/>
      <c r="DT96" s="697"/>
      <c r="DU96" s="713"/>
      <c r="DV96" s="671"/>
      <c r="DW96" s="673"/>
      <c r="DX96" s="673"/>
      <c r="DY96" s="673"/>
      <c r="DZ96" s="750"/>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24"/>
      <c r="BA97" s="624"/>
      <c r="BB97" s="624"/>
      <c r="BC97" s="624"/>
      <c r="BD97" s="624"/>
      <c r="BE97" s="381"/>
      <c r="BF97" s="381"/>
      <c r="BG97" s="381"/>
      <c r="BH97" s="381"/>
      <c r="BI97" s="381"/>
      <c r="BJ97" s="381"/>
      <c r="BK97" s="381"/>
      <c r="BL97" s="381"/>
      <c r="BM97" s="381"/>
      <c r="BN97" s="381"/>
      <c r="BO97" s="381"/>
      <c r="BP97" s="381"/>
      <c r="BQ97" s="377">
        <v>91</v>
      </c>
      <c r="BR97" s="664"/>
      <c r="BS97" s="671"/>
      <c r="BT97" s="673"/>
      <c r="BU97" s="673"/>
      <c r="BV97" s="673"/>
      <c r="BW97" s="673"/>
      <c r="BX97" s="673"/>
      <c r="BY97" s="673"/>
      <c r="BZ97" s="673"/>
      <c r="CA97" s="673"/>
      <c r="CB97" s="673"/>
      <c r="CC97" s="673"/>
      <c r="CD97" s="673"/>
      <c r="CE97" s="673"/>
      <c r="CF97" s="673"/>
      <c r="CG97" s="689"/>
      <c r="CH97" s="694"/>
      <c r="CI97" s="697"/>
      <c r="CJ97" s="697"/>
      <c r="CK97" s="697"/>
      <c r="CL97" s="713"/>
      <c r="CM97" s="694"/>
      <c r="CN97" s="697"/>
      <c r="CO97" s="697"/>
      <c r="CP97" s="697"/>
      <c r="CQ97" s="713"/>
      <c r="CR97" s="694"/>
      <c r="CS97" s="697"/>
      <c r="CT97" s="697"/>
      <c r="CU97" s="697"/>
      <c r="CV97" s="713"/>
      <c r="CW97" s="694"/>
      <c r="CX97" s="697"/>
      <c r="CY97" s="697"/>
      <c r="CZ97" s="697"/>
      <c r="DA97" s="713"/>
      <c r="DB97" s="694"/>
      <c r="DC97" s="697"/>
      <c r="DD97" s="697"/>
      <c r="DE97" s="697"/>
      <c r="DF97" s="713"/>
      <c r="DG97" s="694"/>
      <c r="DH97" s="697"/>
      <c r="DI97" s="697"/>
      <c r="DJ97" s="697"/>
      <c r="DK97" s="713"/>
      <c r="DL97" s="694"/>
      <c r="DM97" s="697"/>
      <c r="DN97" s="697"/>
      <c r="DO97" s="697"/>
      <c r="DP97" s="713"/>
      <c r="DQ97" s="694"/>
      <c r="DR97" s="697"/>
      <c r="DS97" s="697"/>
      <c r="DT97" s="697"/>
      <c r="DU97" s="713"/>
      <c r="DV97" s="671"/>
      <c r="DW97" s="673"/>
      <c r="DX97" s="673"/>
      <c r="DY97" s="673"/>
      <c r="DZ97" s="750"/>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24"/>
      <c r="BA98" s="624"/>
      <c r="BB98" s="624"/>
      <c r="BC98" s="624"/>
      <c r="BD98" s="624"/>
      <c r="BE98" s="381"/>
      <c r="BF98" s="381"/>
      <c r="BG98" s="381"/>
      <c r="BH98" s="381"/>
      <c r="BI98" s="381"/>
      <c r="BJ98" s="381"/>
      <c r="BK98" s="381"/>
      <c r="BL98" s="381"/>
      <c r="BM98" s="381"/>
      <c r="BN98" s="381"/>
      <c r="BO98" s="381"/>
      <c r="BP98" s="381"/>
      <c r="BQ98" s="377">
        <v>92</v>
      </c>
      <c r="BR98" s="664"/>
      <c r="BS98" s="671"/>
      <c r="BT98" s="673"/>
      <c r="BU98" s="673"/>
      <c r="BV98" s="673"/>
      <c r="BW98" s="673"/>
      <c r="BX98" s="673"/>
      <c r="BY98" s="673"/>
      <c r="BZ98" s="673"/>
      <c r="CA98" s="673"/>
      <c r="CB98" s="673"/>
      <c r="CC98" s="673"/>
      <c r="CD98" s="673"/>
      <c r="CE98" s="673"/>
      <c r="CF98" s="673"/>
      <c r="CG98" s="689"/>
      <c r="CH98" s="694"/>
      <c r="CI98" s="697"/>
      <c r="CJ98" s="697"/>
      <c r="CK98" s="697"/>
      <c r="CL98" s="713"/>
      <c r="CM98" s="694"/>
      <c r="CN98" s="697"/>
      <c r="CO98" s="697"/>
      <c r="CP98" s="697"/>
      <c r="CQ98" s="713"/>
      <c r="CR98" s="694"/>
      <c r="CS98" s="697"/>
      <c r="CT98" s="697"/>
      <c r="CU98" s="697"/>
      <c r="CV98" s="713"/>
      <c r="CW98" s="694"/>
      <c r="CX98" s="697"/>
      <c r="CY98" s="697"/>
      <c r="CZ98" s="697"/>
      <c r="DA98" s="713"/>
      <c r="DB98" s="694"/>
      <c r="DC98" s="697"/>
      <c r="DD98" s="697"/>
      <c r="DE98" s="697"/>
      <c r="DF98" s="713"/>
      <c r="DG98" s="694"/>
      <c r="DH98" s="697"/>
      <c r="DI98" s="697"/>
      <c r="DJ98" s="697"/>
      <c r="DK98" s="713"/>
      <c r="DL98" s="694"/>
      <c r="DM98" s="697"/>
      <c r="DN98" s="697"/>
      <c r="DO98" s="697"/>
      <c r="DP98" s="713"/>
      <c r="DQ98" s="694"/>
      <c r="DR98" s="697"/>
      <c r="DS98" s="697"/>
      <c r="DT98" s="697"/>
      <c r="DU98" s="713"/>
      <c r="DV98" s="671"/>
      <c r="DW98" s="673"/>
      <c r="DX98" s="673"/>
      <c r="DY98" s="673"/>
      <c r="DZ98" s="750"/>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24"/>
      <c r="BA99" s="624"/>
      <c r="BB99" s="624"/>
      <c r="BC99" s="624"/>
      <c r="BD99" s="624"/>
      <c r="BE99" s="381"/>
      <c r="BF99" s="381"/>
      <c r="BG99" s="381"/>
      <c r="BH99" s="381"/>
      <c r="BI99" s="381"/>
      <c r="BJ99" s="381"/>
      <c r="BK99" s="381"/>
      <c r="BL99" s="381"/>
      <c r="BM99" s="381"/>
      <c r="BN99" s="381"/>
      <c r="BO99" s="381"/>
      <c r="BP99" s="381"/>
      <c r="BQ99" s="377">
        <v>93</v>
      </c>
      <c r="BR99" s="664"/>
      <c r="BS99" s="671"/>
      <c r="BT99" s="673"/>
      <c r="BU99" s="673"/>
      <c r="BV99" s="673"/>
      <c r="BW99" s="673"/>
      <c r="BX99" s="673"/>
      <c r="BY99" s="673"/>
      <c r="BZ99" s="673"/>
      <c r="CA99" s="673"/>
      <c r="CB99" s="673"/>
      <c r="CC99" s="673"/>
      <c r="CD99" s="673"/>
      <c r="CE99" s="673"/>
      <c r="CF99" s="673"/>
      <c r="CG99" s="689"/>
      <c r="CH99" s="694"/>
      <c r="CI99" s="697"/>
      <c r="CJ99" s="697"/>
      <c r="CK99" s="697"/>
      <c r="CL99" s="713"/>
      <c r="CM99" s="694"/>
      <c r="CN99" s="697"/>
      <c r="CO99" s="697"/>
      <c r="CP99" s="697"/>
      <c r="CQ99" s="713"/>
      <c r="CR99" s="694"/>
      <c r="CS99" s="697"/>
      <c r="CT99" s="697"/>
      <c r="CU99" s="697"/>
      <c r="CV99" s="713"/>
      <c r="CW99" s="694"/>
      <c r="CX99" s="697"/>
      <c r="CY99" s="697"/>
      <c r="CZ99" s="697"/>
      <c r="DA99" s="713"/>
      <c r="DB99" s="694"/>
      <c r="DC99" s="697"/>
      <c r="DD99" s="697"/>
      <c r="DE99" s="697"/>
      <c r="DF99" s="713"/>
      <c r="DG99" s="694"/>
      <c r="DH99" s="697"/>
      <c r="DI99" s="697"/>
      <c r="DJ99" s="697"/>
      <c r="DK99" s="713"/>
      <c r="DL99" s="694"/>
      <c r="DM99" s="697"/>
      <c r="DN99" s="697"/>
      <c r="DO99" s="697"/>
      <c r="DP99" s="713"/>
      <c r="DQ99" s="694"/>
      <c r="DR99" s="697"/>
      <c r="DS99" s="697"/>
      <c r="DT99" s="697"/>
      <c r="DU99" s="713"/>
      <c r="DV99" s="671"/>
      <c r="DW99" s="673"/>
      <c r="DX99" s="673"/>
      <c r="DY99" s="673"/>
      <c r="DZ99" s="750"/>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24"/>
      <c r="BA100" s="624"/>
      <c r="BB100" s="624"/>
      <c r="BC100" s="624"/>
      <c r="BD100" s="624"/>
      <c r="BE100" s="381"/>
      <c r="BF100" s="381"/>
      <c r="BG100" s="381"/>
      <c r="BH100" s="381"/>
      <c r="BI100" s="381"/>
      <c r="BJ100" s="381"/>
      <c r="BK100" s="381"/>
      <c r="BL100" s="381"/>
      <c r="BM100" s="381"/>
      <c r="BN100" s="381"/>
      <c r="BO100" s="381"/>
      <c r="BP100" s="381"/>
      <c r="BQ100" s="377">
        <v>94</v>
      </c>
      <c r="BR100" s="664"/>
      <c r="BS100" s="671"/>
      <c r="BT100" s="673"/>
      <c r="BU100" s="673"/>
      <c r="BV100" s="673"/>
      <c r="BW100" s="673"/>
      <c r="BX100" s="673"/>
      <c r="BY100" s="673"/>
      <c r="BZ100" s="673"/>
      <c r="CA100" s="673"/>
      <c r="CB100" s="673"/>
      <c r="CC100" s="673"/>
      <c r="CD100" s="673"/>
      <c r="CE100" s="673"/>
      <c r="CF100" s="673"/>
      <c r="CG100" s="689"/>
      <c r="CH100" s="694"/>
      <c r="CI100" s="697"/>
      <c r="CJ100" s="697"/>
      <c r="CK100" s="697"/>
      <c r="CL100" s="713"/>
      <c r="CM100" s="694"/>
      <c r="CN100" s="697"/>
      <c r="CO100" s="697"/>
      <c r="CP100" s="697"/>
      <c r="CQ100" s="713"/>
      <c r="CR100" s="694"/>
      <c r="CS100" s="697"/>
      <c r="CT100" s="697"/>
      <c r="CU100" s="697"/>
      <c r="CV100" s="713"/>
      <c r="CW100" s="694"/>
      <c r="CX100" s="697"/>
      <c r="CY100" s="697"/>
      <c r="CZ100" s="697"/>
      <c r="DA100" s="713"/>
      <c r="DB100" s="694"/>
      <c r="DC100" s="697"/>
      <c r="DD100" s="697"/>
      <c r="DE100" s="697"/>
      <c r="DF100" s="713"/>
      <c r="DG100" s="694"/>
      <c r="DH100" s="697"/>
      <c r="DI100" s="697"/>
      <c r="DJ100" s="697"/>
      <c r="DK100" s="713"/>
      <c r="DL100" s="694"/>
      <c r="DM100" s="697"/>
      <c r="DN100" s="697"/>
      <c r="DO100" s="697"/>
      <c r="DP100" s="713"/>
      <c r="DQ100" s="694"/>
      <c r="DR100" s="697"/>
      <c r="DS100" s="697"/>
      <c r="DT100" s="697"/>
      <c r="DU100" s="713"/>
      <c r="DV100" s="671"/>
      <c r="DW100" s="673"/>
      <c r="DX100" s="673"/>
      <c r="DY100" s="673"/>
      <c r="DZ100" s="750"/>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24"/>
      <c r="BA101" s="624"/>
      <c r="BB101" s="624"/>
      <c r="BC101" s="624"/>
      <c r="BD101" s="624"/>
      <c r="BE101" s="381"/>
      <c r="BF101" s="381"/>
      <c r="BG101" s="381"/>
      <c r="BH101" s="381"/>
      <c r="BI101" s="381"/>
      <c r="BJ101" s="381"/>
      <c r="BK101" s="381"/>
      <c r="BL101" s="381"/>
      <c r="BM101" s="381"/>
      <c r="BN101" s="381"/>
      <c r="BO101" s="381"/>
      <c r="BP101" s="381"/>
      <c r="BQ101" s="377">
        <v>95</v>
      </c>
      <c r="BR101" s="664"/>
      <c r="BS101" s="671"/>
      <c r="BT101" s="673"/>
      <c r="BU101" s="673"/>
      <c r="BV101" s="673"/>
      <c r="BW101" s="673"/>
      <c r="BX101" s="673"/>
      <c r="BY101" s="673"/>
      <c r="BZ101" s="673"/>
      <c r="CA101" s="673"/>
      <c r="CB101" s="673"/>
      <c r="CC101" s="673"/>
      <c r="CD101" s="673"/>
      <c r="CE101" s="673"/>
      <c r="CF101" s="673"/>
      <c r="CG101" s="689"/>
      <c r="CH101" s="694"/>
      <c r="CI101" s="697"/>
      <c r="CJ101" s="697"/>
      <c r="CK101" s="697"/>
      <c r="CL101" s="713"/>
      <c r="CM101" s="694"/>
      <c r="CN101" s="697"/>
      <c r="CO101" s="697"/>
      <c r="CP101" s="697"/>
      <c r="CQ101" s="713"/>
      <c r="CR101" s="694"/>
      <c r="CS101" s="697"/>
      <c r="CT101" s="697"/>
      <c r="CU101" s="697"/>
      <c r="CV101" s="713"/>
      <c r="CW101" s="694"/>
      <c r="CX101" s="697"/>
      <c r="CY101" s="697"/>
      <c r="CZ101" s="697"/>
      <c r="DA101" s="713"/>
      <c r="DB101" s="694"/>
      <c r="DC101" s="697"/>
      <c r="DD101" s="697"/>
      <c r="DE101" s="697"/>
      <c r="DF101" s="713"/>
      <c r="DG101" s="694"/>
      <c r="DH101" s="697"/>
      <c r="DI101" s="697"/>
      <c r="DJ101" s="697"/>
      <c r="DK101" s="713"/>
      <c r="DL101" s="694"/>
      <c r="DM101" s="697"/>
      <c r="DN101" s="697"/>
      <c r="DO101" s="697"/>
      <c r="DP101" s="713"/>
      <c r="DQ101" s="694"/>
      <c r="DR101" s="697"/>
      <c r="DS101" s="697"/>
      <c r="DT101" s="697"/>
      <c r="DU101" s="713"/>
      <c r="DV101" s="671"/>
      <c r="DW101" s="673"/>
      <c r="DX101" s="673"/>
      <c r="DY101" s="673"/>
      <c r="DZ101" s="750"/>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24"/>
      <c r="BA102" s="624"/>
      <c r="BB102" s="624"/>
      <c r="BC102" s="624"/>
      <c r="BD102" s="624"/>
      <c r="BE102" s="381"/>
      <c r="BF102" s="381"/>
      <c r="BG102" s="381"/>
      <c r="BH102" s="381"/>
      <c r="BI102" s="381"/>
      <c r="BJ102" s="381"/>
      <c r="BK102" s="381"/>
      <c r="BL102" s="381"/>
      <c r="BM102" s="381"/>
      <c r="BN102" s="381"/>
      <c r="BO102" s="381"/>
      <c r="BP102" s="381"/>
      <c r="BQ102" s="378" t="s">
        <v>250</v>
      </c>
      <c r="BR102" s="407" t="s">
        <v>446</v>
      </c>
      <c r="BS102" s="427"/>
      <c r="BT102" s="427"/>
      <c r="BU102" s="427"/>
      <c r="BV102" s="427"/>
      <c r="BW102" s="427"/>
      <c r="BX102" s="427"/>
      <c r="BY102" s="427"/>
      <c r="BZ102" s="427"/>
      <c r="CA102" s="427"/>
      <c r="CB102" s="427"/>
      <c r="CC102" s="427"/>
      <c r="CD102" s="427"/>
      <c r="CE102" s="427"/>
      <c r="CF102" s="427"/>
      <c r="CG102" s="443"/>
      <c r="CH102" s="695"/>
      <c r="CI102" s="698"/>
      <c r="CJ102" s="698"/>
      <c r="CK102" s="698"/>
      <c r="CL102" s="714"/>
      <c r="CM102" s="695"/>
      <c r="CN102" s="698"/>
      <c r="CO102" s="698"/>
      <c r="CP102" s="698"/>
      <c r="CQ102" s="714"/>
      <c r="CR102" s="726">
        <f>CR7</f>
        <v>10</v>
      </c>
      <c r="CS102" s="629"/>
      <c r="CT102" s="629"/>
      <c r="CU102" s="629"/>
      <c r="CV102" s="727"/>
      <c r="CW102" s="726">
        <f>CW7</f>
        <v>15</v>
      </c>
      <c r="CX102" s="629"/>
      <c r="CY102" s="629"/>
      <c r="CZ102" s="629"/>
      <c r="DA102" s="727"/>
      <c r="DB102" s="726" t="str">
        <f>DB7</f>
        <v>-</v>
      </c>
      <c r="DC102" s="629"/>
      <c r="DD102" s="629"/>
      <c r="DE102" s="629"/>
      <c r="DF102" s="727"/>
      <c r="DG102" s="726" t="str">
        <f>DG7</f>
        <v>-</v>
      </c>
      <c r="DH102" s="629"/>
      <c r="DI102" s="629"/>
      <c r="DJ102" s="629"/>
      <c r="DK102" s="727"/>
      <c r="DL102" s="726" t="str">
        <f>DL7</f>
        <v>-</v>
      </c>
      <c r="DM102" s="629"/>
      <c r="DN102" s="629"/>
      <c r="DO102" s="629"/>
      <c r="DP102" s="727"/>
      <c r="DQ102" s="726" t="str">
        <f>DQ7</f>
        <v>-</v>
      </c>
      <c r="DR102" s="629"/>
      <c r="DS102" s="629"/>
      <c r="DT102" s="629"/>
      <c r="DU102" s="727"/>
      <c r="DV102" s="407"/>
      <c r="DW102" s="427"/>
      <c r="DX102" s="427"/>
      <c r="DY102" s="427"/>
      <c r="DZ102" s="751"/>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24"/>
      <c r="BA103" s="624"/>
      <c r="BB103" s="624"/>
      <c r="BC103" s="624"/>
      <c r="BD103" s="624"/>
      <c r="BE103" s="381"/>
      <c r="BF103" s="381"/>
      <c r="BG103" s="381"/>
      <c r="BH103" s="381"/>
      <c r="BI103" s="381"/>
      <c r="BJ103" s="381"/>
      <c r="BK103" s="381"/>
      <c r="BL103" s="381"/>
      <c r="BM103" s="381"/>
      <c r="BN103" s="381"/>
      <c r="BO103" s="381"/>
      <c r="BP103" s="381"/>
      <c r="BQ103" s="655" t="s">
        <v>460</v>
      </c>
      <c r="BR103" s="655"/>
      <c r="BS103" s="655"/>
      <c r="BT103" s="655"/>
      <c r="BU103" s="655"/>
      <c r="BV103" s="655"/>
      <c r="BW103" s="655"/>
      <c r="BX103" s="655"/>
      <c r="BY103" s="655"/>
      <c r="BZ103" s="655"/>
      <c r="CA103" s="655"/>
      <c r="CB103" s="655"/>
      <c r="CC103" s="655"/>
      <c r="CD103" s="655"/>
      <c r="CE103" s="655"/>
      <c r="CF103" s="655"/>
      <c r="CG103" s="655"/>
      <c r="CH103" s="655"/>
      <c r="CI103" s="655"/>
      <c r="CJ103" s="655"/>
      <c r="CK103" s="655"/>
      <c r="CL103" s="655"/>
      <c r="CM103" s="655"/>
      <c r="CN103" s="655"/>
      <c r="CO103" s="655"/>
      <c r="CP103" s="655"/>
      <c r="CQ103" s="655"/>
      <c r="CR103" s="655"/>
      <c r="CS103" s="655"/>
      <c r="CT103" s="655"/>
      <c r="CU103" s="655"/>
      <c r="CV103" s="655"/>
      <c r="CW103" s="655"/>
      <c r="CX103" s="655"/>
      <c r="CY103" s="655"/>
      <c r="CZ103" s="655"/>
      <c r="DA103" s="655"/>
      <c r="DB103" s="655"/>
      <c r="DC103" s="655"/>
      <c r="DD103" s="655"/>
      <c r="DE103" s="655"/>
      <c r="DF103" s="655"/>
      <c r="DG103" s="655"/>
      <c r="DH103" s="655"/>
      <c r="DI103" s="655"/>
      <c r="DJ103" s="655"/>
      <c r="DK103" s="655"/>
      <c r="DL103" s="655"/>
      <c r="DM103" s="655"/>
      <c r="DN103" s="655"/>
      <c r="DO103" s="655"/>
      <c r="DP103" s="655"/>
      <c r="DQ103" s="655"/>
      <c r="DR103" s="655"/>
      <c r="DS103" s="655"/>
      <c r="DT103" s="655"/>
      <c r="DU103" s="655"/>
      <c r="DV103" s="655"/>
      <c r="DW103" s="655"/>
      <c r="DX103" s="655"/>
      <c r="DY103" s="655"/>
      <c r="DZ103" s="655"/>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24"/>
      <c r="BA104" s="624"/>
      <c r="BB104" s="624"/>
      <c r="BC104" s="624"/>
      <c r="BD104" s="624"/>
      <c r="BE104" s="381"/>
      <c r="BF104" s="381"/>
      <c r="BG104" s="381"/>
      <c r="BH104" s="381"/>
      <c r="BI104" s="381"/>
      <c r="BJ104" s="381"/>
      <c r="BK104" s="381"/>
      <c r="BL104" s="381"/>
      <c r="BM104" s="381"/>
      <c r="BN104" s="381"/>
      <c r="BO104" s="381"/>
      <c r="BP104" s="381"/>
      <c r="BQ104" s="656" t="s">
        <v>461</v>
      </c>
      <c r="BR104" s="656"/>
      <c r="BS104" s="656"/>
      <c r="BT104" s="656"/>
      <c r="BU104" s="656"/>
      <c r="BV104" s="656"/>
      <c r="BW104" s="656"/>
      <c r="BX104" s="656"/>
      <c r="BY104" s="656"/>
      <c r="BZ104" s="656"/>
      <c r="CA104" s="656"/>
      <c r="CB104" s="656"/>
      <c r="CC104" s="656"/>
      <c r="CD104" s="656"/>
      <c r="CE104" s="656"/>
      <c r="CF104" s="656"/>
      <c r="CG104" s="656"/>
      <c r="CH104" s="656"/>
      <c r="CI104" s="656"/>
      <c r="CJ104" s="656"/>
      <c r="CK104" s="656"/>
      <c r="CL104" s="656"/>
      <c r="CM104" s="656"/>
      <c r="CN104" s="656"/>
      <c r="CO104" s="656"/>
      <c r="CP104" s="656"/>
      <c r="CQ104" s="656"/>
      <c r="CR104" s="656"/>
      <c r="CS104" s="656"/>
      <c r="CT104" s="656"/>
      <c r="CU104" s="656"/>
      <c r="CV104" s="656"/>
      <c r="CW104" s="656"/>
      <c r="CX104" s="656"/>
      <c r="CY104" s="656"/>
      <c r="CZ104" s="656"/>
      <c r="DA104" s="656"/>
      <c r="DB104" s="656"/>
      <c r="DC104" s="656"/>
      <c r="DD104" s="656"/>
      <c r="DE104" s="656"/>
      <c r="DF104" s="656"/>
      <c r="DG104" s="656"/>
      <c r="DH104" s="656"/>
      <c r="DI104" s="656"/>
      <c r="DJ104" s="656"/>
      <c r="DK104" s="656"/>
      <c r="DL104" s="656"/>
      <c r="DM104" s="656"/>
      <c r="DN104" s="656"/>
      <c r="DO104" s="656"/>
      <c r="DP104" s="656"/>
      <c r="DQ104" s="656"/>
      <c r="DR104" s="656"/>
      <c r="DS104" s="656"/>
      <c r="DT104" s="656"/>
      <c r="DU104" s="656"/>
      <c r="DV104" s="656"/>
      <c r="DW104" s="656"/>
      <c r="DX104" s="656"/>
      <c r="DY104" s="656"/>
      <c r="DZ104" s="656"/>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462</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283</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463</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73"/>
      <c r="AU108" s="387" t="s">
        <v>202</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73"/>
    </row>
    <row r="109" spans="1:131" s="369" customFormat="1" ht="26.25" customHeight="1">
      <c r="A109" s="388" t="s">
        <v>464</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465</v>
      </c>
      <c r="AB109" s="412"/>
      <c r="AC109" s="412"/>
      <c r="AD109" s="412"/>
      <c r="AE109" s="479"/>
      <c r="AF109" s="493" t="s">
        <v>255</v>
      </c>
      <c r="AG109" s="412"/>
      <c r="AH109" s="412"/>
      <c r="AI109" s="412"/>
      <c r="AJ109" s="479"/>
      <c r="AK109" s="493" t="s">
        <v>389</v>
      </c>
      <c r="AL109" s="412"/>
      <c r="AM109" s="412"/>
      <c r="AN109" s="412"/>
      <c r="AO109" s="479"/>
      <c r="AP109" s="493" t="s">
        <v>466</v>
      </c>
      <c r="AQ109" s="412"/>
      <c r="AR109" s="412"/>
      <c r="AS109" s="412"/>
      <c r="AT109" s="574"/>
      <c r="AU109" s="388" t="s">
        <v>464</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465</v>
      </c>
      <c r="BR109" s="412"/>
      <c r="BS109" s="412"/>
      <c r="BT109" s="412"/>
      <c r="BU109" s="479"/>
      <c r="BV109" s="493" t="s">
        <v>255</v>
      </c>
      <c r="BW109" s="412"/>
      <c r="BX109" s="412"/>
      <c r="BY109" s="412"/>
      <c r="BZ109" s="479"/>
      <c r="CA109" s="493" t="s">
        <v>389</v>
      </c>
      <c r="CB109" s="412"/>
      <c r="CC109" s="412"/>
      <c r="CD109" s="412"/>
      <c r="CE109" s="479"/>
      <c r="CF109" s="684" t="s">
        <v>466</v>
      </c>
      <c r="CG109" s="684"/>
      <c r="CH109" s="684"/>
      <c r="CI109" s="684"/>
      <c r="CJ109" s="684"/>
      <c r="CK109" s="493" t="s">
        <v>95</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465</v>
      </c>
      <c r="DH109" s="412"/>
      <c r="DI109" s="412"/>
      <c r="DJ109" s="412"/>
      <c r="DK109" s="479"/>
      <c r="DL109" s="493" t="s">
        <v>255</v>
      </c>
      <c r="DM109" s="412"/>
      <c r="DN109" s="412"/>
      <c r="DO109" s="412"/>
      <c r="DP109" s="479"/>
      <c r="DQ109" s="493" t="s">
        <v>389</v>
      </c>
      <c r="DR109" s="412"/>
      <c r="DS109" s="412"/>
      <c r="DT109" s="412"/>
      <c r="DU109" s="479"/>
      <c r="DV109" s="493" t="s">
        <v>466</v>
      </c>
      <c r="DW109" s="412"/>
      <c r="DX109" s="412"/>
      <c r="DY109" s="412"/>
      <c r="DZ109" s="574"/>
    </row>
    <row r="110" spans="1:131" s="369" customFormat="1" ht="26.25" customHeight="1">
      <c r="A110" s="389" t="s">
        <v>329</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270361</v>
      </c>
      <c r="AB110" s="500"/>
      <c r="AC110" s="500"/>
      <c r="AD110" s="500"/>
      <c r="AE110" s="511"/>
      <c r="AF110" s="527">
        <v>226063</v>
      </c>
      <c r="AG110" s="500"/>
      <c r="AH110" s="500"/>
      <c r="AI110" s="500"/>
      <c r="AJ110" s="511"/>
      <c r="AK110" s="527">
        <v>186275</v>
      </c>
      <c r="AL110" s="500"/>
      <c r="AM110" s="500"/>
      <c r="AN110" s="500"/>
      <c r="AO110" s="511"/>
      <c r="AP110" s="553">
        <v>15.7</v>
      </c>
      <c r="AQ110" s="563"/>
      <c r="AR110" s="563"/>
      <c r="AS110" s="563"/>
      <c r="AT110" s="575"/>
      <c r="AU110" s="587" t="s">
        <v>108</v>
      </c>
      <c r="AV110" s="599"/>
      <c r="AW110" s="599"/>
      <c r="AX110" s="599"/>
      <c r="AY110" s="599"/>
      <c r="AZ110" s="625" t="s">
        <v>467</v>
      </c>
      <c r="BA110" s="413"/>
      <c r="BB110" s="413"/>
      <c r="BC110" s="413"/>
      <c r="BD110" s="413"/>
      <c r="BE110" s="413"/>
      <c r="BF110" s="413"/>
      <c r="BG110" s="413"/>
      <c r="BH110" s="413"/>
      <c r="BI110" s="413"/>
      <c r="BJ110" s="413"/>
      <c r="BK110" s="413"/>
      <c r="BL110" s="413"/>
      <c r="BM110" s="413"/>
      <c r="BN110" s="413"/>
      <c r="BO110" s="413"/>
      <c r="BP110" s="480"/>
      <c r="BQ110" s="657">
        <v>1582277</v>
      </c>
      <c r="BR110" s="665"/>
      <c r="BS110" s="665"/>
      <c r="BT110" s="665"/>
      <c r="BU110" s="665"/>
      <c r="BV110" s="665">
        <v>1363903</v>
      </c>
      <c r="BW110" s="665"/>
      <c r="BX110" s="665"/>
      <c r="BY110" s="665"/>
      <c r="BZ110" s="665"/>
      <c r="CA110" s="665">
        <v>1272002</v>
      </c>
      <c r="CB110" s="665"/>
      <c r="CC110" s="665"/>
      <c r="CD110" s="665"/>
      <c r="CE110" s="665"/>
      <c r="CF110" s="685">
        <v>107.2</v>
      </c>
      <c r="CG110" s="690"/>
      <c r="CH110" s="690"/>
      <c r="CI110" s="690"/>
      <c r="CJ110" s="690"/>
      <c r="CK110" s="702" t="s">
        <v>384</v>
      </c>
      <c r="CL110" s="418"/>
      <c r="CM110" s="431" t="s">
        <v>469</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7" t="s">
        <v>201</v>
      </c>
      <c r="DH110" s="665"/>
      <c r="DI110" s="665"/>
      <c r="DJ110" s="665"/>
      <c r="DK110" s="665"/>
      <c r="DL110" s="665" t="s">
        <v>201</v>
      </c>
      <c r="DM110" s="665"/>
      <c r="DN110" s="665"/>
      <c r="DO110" s="665"/>
      <c r="DP110" s="665"/>
      <c r="DQ110" s="665" t="s">
        <v>201</v>
      </c>
      <c r="DR110" s="665"/>
      <c r="DS110" s="665"/>
      <c r="DT110" s="665"/>
      <c r="DU110" s="665"/>
      <c r="DV110" s="743" t="s">
        <v>201</v>
      </c>
      <c r="DW110" s="743"/>
      <c r="DX110" s="743"/>
      <c r="DY110" s="743"/>
      <c r="DZ110" s="752"/>
    </row>
    <row r="111" spans="1:131" s="369" customFormat="1" ht="26.25" customHeight="1">
      <c r="A111" s="390" t="s">
        <v>449</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201</v>
      </c>
      <c r="AB111" s="456"/>
      <c r="AC111" s="456"/>
      <c r="AD111" s="456"/>
      <c r="AE111" s="512"/>
      <c r="AF111" s="528" t="s">
        <v>201</v>
      </c>
      <c r="AG111" s="456"/>
      <c r="AH111" s="456"/>
      <c r="AI111" s="456"/>
      <c r="AJ111" s="512"/>
      <c r="AK111" s="528" t="s">
        <v>201</v>
      </c>
      <c r="AL111" s="456"/>
      <c r="AM111" s="456"/>
      <c r="AN111" s="456"/>
      <c r="AO111" s="512"/>
      <c r="AP111" s="554" t="s">
        <v>201</v>
      </c>
      <c r="AQ111" s="564"/>
      <c r="AR111" s="564"/>
      <c r="AS111" s="564"/>
      <c r="AT111" s="576"/>
      <c r="AU111" s="588"/>
      <c r="AV111" s="600"/>
      <c r="AW111" s="600"/>
      <c r="AX111" s="600"/>
      <c r="AY111" s="600"/>
      <c r="AZ111" s="626" t="s">
        <v>470</v>
      </c>
      <c r="BA111" s="429"/>
      <c r="BB111" s="429"/>
      <c r="BC111" s="429"/>
      <c r="BD111" s="429"/>
      <c r="BE111" s="429"/>
      <c r="BF111" s="429"/>
      <c r="BG111" s="429"/>
      <c r="BH111" s="429"/>
      <c r="BI111" s="429"/>
      <c r="BJ111" s="429"/>
      <c r="BK111" s="429"/>
      <c r="BL111" s="429"/>
      <c r="BM111" s="429"/>
      <c r="BN111" s="429"/>
      <c r="BO111" s="429"/>
      <c r="BP111" s="482"/>
      <c r="BQ111" s="658" t="s">
        <v>201</v>
      </c>
      <c r="BR111" s="666"/>
      <c r="BS111" s="666"/>
      <c r="BT111" s="666"/>
      <c r="BU111" s="666"/>
      <c r="BV111" s="666" t="s">
        <v>201</v>
      </c>
      <c r="BW111" s="666"/>
      <c r="BX111" s="666"/>
      <c r="BY111" s="666"/>
      <c r="BZ111" s="666"/>
      <c r="CA111" s="666" t="s">
        <v>201</v>
      </c>
      <c r="CB111" s="666"/>
      <c r="CC111" s="666"/>
      <c r="CD111" s="666"/>
      <c r="CE111" s="666"/>
      <c r="CF111" s="686" t="s">
        <v>201</v>
      </c>
      <c r="CG111" s="691"/>
      <c r="CH111" s="691"/>
      <c r="CI111" s="691"/>
      <c r="CJ111" s="691"/>
      <c r="CK111" s="703"/>
      <c r="CL111" s="419"/>
      <c r="CM111" s="432" t="s">
        <v>136</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8" t="s">
        <v>201</v>
      </c>
      <c r="DH111" s="666"/>
      <c r="DI111" s="666"/>
      <c r="DJ111" s="666"/>
      <c r="DK111" s="666"/>
      <c r="DL111" s="666" t="s">
        <v>201</v>
      </c>
      <c r="DM111" s="666"/>
      <c r="DN111" s="666"/>
      <c r="DO111" s="666"/>
      <c r="DP111" s="666"/>
      <c r="DQ111" s="666" t="s">
        <v>201</v>
      </c>
      <c r="DR111" s="666"/>
      <c r="DS111" s="666"/>
      <c r="DT111" s="666"/>
      <c r="DU111" s="666"/>
      <c r="DV111" s="744" t="s">
        <v>201</v>
      </c>
      <c r="DW111" s="744"/>
      <c r="DX111" s="744"/>
      <c r="DY111" s="744"/>
      <c r="DZ111" s="753"/>
    </row>
    <row r="112" spans="1:131" s="369" customFormat="1" ht="26.25" customHeight="1">
      <c r="A112" s="391" t="s">
        <v>155</v>
      </c>
      <c r="B112" s="415"/>
      <c r="C112" s="429" t="s">
        <v>472</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201</v>
      </c>
      <c r="AB112" s="456"/>
      <c r="AC112" s="456"/>
      <c r="AD112" s="456"/>
      <c r="AE112" s="512"/>
      <c r="AF112" s="528" t="s">
        <v>201</v>
      </c>
      <c r="AG112" s="456"/>
      <c r="AH112" s="456"/>
      <c r="AI112" s="456"/>
      <c r="AJ112" s="512"/>
      <c r="AK112" s="528" t="s">
        <v>201</v>
      </c>
      <c r="AL112" s="456"/>
      <c r="AM112" s="456"/>
      <c r="AN112" s="456"/>
      <c r="AO112" s="512"/>
      <c r="AP112" s="554" t="s">
        <v>201</v>
      </c>
      <c r="AQ112" s="564"/>
      <c r="AR112" s="564"/>
      <c r="AS112" s="564"/>
      <c r="AT112" s="576"/>
      <c r="AU112" s="588"/>
      <c r="AV112" s="600"/>
      <c r="AW112" s="600"/>
      <c r="AX112" s="600"/>
      <c r="AY112" s="600"/>
      <c r="AZ112" s="626" t="s">
        <v>271</v>
      </c>
      <c r="BA112" s="429"/>
      <c r="BB112" s="429"/>
      <c r="BC112" s="429"/>
      <c r="BD112" s="429"/>
      <c r="BE112" s="429"/>
      <c r="BF112" s="429"/>
      <c r="BG112" s="429"/>
      <c r="BH112" s="429"/>
      <c r="BI112" s="429"/>
      <c r="BJ112" s="429"/>
      <c r="BK112" s="429"/>
      <c r="BL112" s="429"/>
      <c r="BM112" s="429"/>
      <c r="BN112" s="429"/>
      <c r="BO112" s="429"/>
      <c r="BP112" s="482"/>
      <c r="BQ112" s="658">
        <v>1314631</v>
      </c>
      <c r="BR112" s="666"/>
      <c r="BS112" s="666"/>
      <c r="BT112" s="666"/>
      <c r="BU112" s="666"/>
      <c r="BV112" s="666">
        <v>1107248</v>
      </c>
      <c r="BW112" s="666"/>
      <c r="BX112" s="666"/>
      <c r="BY112" s="666"/>
      <c r="BZ112" s="666"/>
      <c r="CA112" s="666">
        <v>1039871</v>
      </c>
      <c r="CB112" s="666"/>
      <c r="CC112" s="666"/>
      <c r="CD112" s="666"/>
      <c r="CE112" s="666"/>
      <c r="CF112" s="686">
        <v>87.6</v>
      </c>
      <c r="CG112" s="691"/>
      <c r="CH112" s="691"/>
      <c r="CI112" s="691"/>
      <c r="CJ112" s="691"/>
      <c r="CK112" s="703"/>
      <c r="CL112" s="419"/>
      <c r="CM112" s="432" t="s">
        <v>394</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8" t="s">
        <v>201</v>
      </c>
      <c r="DH112" s="666"/>
      <c r="DI112" s="666"/>
      <c r="DJ112" s="666"/>
      <c r="DK112" s="666"/>
      <c r="DL112" s="666" t="s">
        <v>201</v>
      </c>
      <c r="DM112" s="666"/>
      <c r="DN112" s="666"/>
      <c r="DO112" s="666"/>
      <c r="DP112" s="666"/>
      <c r="DQ112" s="666" t="s">
        <v>201</v>
      </c>
      <c r="DR112" s="666"/>
      <c r="DS112" s="666"/>
      <c r="DT112" s="666"/>
      <c r="DU112" s="666"/>
      <c r="DV112" s="744" t="s">
        <v>201</v>
      </c>
      <c r="DW112" s="744"/>
      <c r="DX112" s="744"/>
      <c r="DY112" s="744"/>
      <c r="DZ112" s="753"/>
    </row>
    <row r="113" spans="1:130" s="369" customFormat="1" ht="26.25" customHeight="1">
      <c r="A113" s="392"/>
      <c r="B113" s="416"/>
      <c r="C113" s="429" t="s">
        <v>473</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132738</v>
      </c>
      <c r="AB113" s="456"/>
      <c r="AC113" s="456"/>
      <c r="AD113" s="456"/>
      <c r="AE113" s="512"/>
      <c r="AF113" s="528">
        <v>103394</v>
      </c>
      <c r="AG113" s="456"/>
      <c r="AH113" s="456"/>
      <c r="AI113" s="456"/>
      <c r="AJ113" s="512"/>
      <c r="AK113" s="528">
        <v>132365</v>
      </c>
      <c r="AL113" s="456"/>
      <c r="AM113" s="456"/>
      <c r="AN113" s="456"/>
      <c r="AO113" s="512"/>
      <c r="AP113" s="554">
        <v>11.2</v>
      </c>
      <c r="AQ113" s="564"/>
      <c r="AR113" s="564"/>
      <c r="AS113" s="564"/>
      <c r="AT113" s="576"/>
      <c r="AU113" s="588"/>
      <c r="AV113" s="600"/>
      <c r="AW113" s="600"/>
      <c r="AX113" s="600"/>
      <c r="AY113" s="600"/>
      <c r="AZ113" s="626" t="s">
        <v>474</v>
      </c>
      <c r="BA113" s="429"/>
      <c r="BB113" s="429"/>
      <c r="BC113" s="429"/>
      <c r="BD113" s="429"/>
      <c r="BE113" s="429"/>
      <c r="BF113" s="429"/>
      <c r="BG113" s="429"/>
      <c r="BH113" s="429"/>
      <c r="BI113" s="429"/>
      <c r="BJ113" s="429"/>
      <c r="BK113" s="429"/>
      <c r="BL113" s="429"/>
      <c r="BM113" s="429"/>
      <c r="BN113" s="429"/>
      <c r="BO113" s="429"/>
      <c r="BP113" s="482"/>
      <c r="BQ113" s="658">
        <v>7384</v>
      </c>
      <c r="BR113" s="666"/>
      <c r="BS113" s="666"/>
      <c r="BT113" s="666"/>
      <c r="BU113" s="666"/>
      <c r="BV113" s="666">
        <v>6154</v>
      </c>
      <c r="BW113" s="666"/>
      <c r="BX113" s="666"/>
      <c r="BY113" s="666"/>
      <c r="BZ113" s="666"/>
      <c r="CA113" s="666">
        <v>4923</v>
      </c>
      <c r="CB113" s="666"/>
      <c r="CC113" s="666"/>
      <c r="CD113" s="666"/>
      <c r="CE113" s="666"/>
      <c r="CF113" s="686">
        <v>0.4</v>
      </c>
      <c r="CG113" s="691"/>
      <c r="CH113" s="691"/>
      <c r="CI113" s="691"/>
      <c r="CJ113" s="691"/>
      <c r="CK113" s="703"/>
      <c r="CL113" s="419"/>
      <c r="CM113" s="432" t="s">
        <v>404</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201</v>
      </c>
      <c r="DH113" s="456"/>
      <c r="DI113" s="456"/>
      <c r="DJ113" s="456"/>
      <c r="DK113" s="512"/>
      <c r="DL113" s="528" t="s">
        <v>201</v>
      </c>
      <c r="DM113" s="456"/>
      <c r="DN113" s="456"/>
      <c r="DO113" s="456"/>
      <c r="DP113" s="512"/>
      <c r="DQ113" s="528" t="s">
        <v>201</v>
      </c>
      <c r="DR113" s="456"/>
      <c r="DS113" s="456"/>
      <c r="DT113" s="456"/>
      <c r="DU113" s="512"/>
      <c r="DV113" s="554" t="s">
        <v>201</v>
      </c>
      <c r="DW113" s="564"/>
      <c r="DX113" s="564"/>
      <c r="DY113" s="564"/>
      <c r="DZ113" s="576"/>
    </row>
    <row r="114" spans="1:130" s="369" customFormat="1" ht="26.25" customHeight="1">
      <c r="A114" s="392"/>
      <c r="B114" s="416"/>
      <c r="C114" s="429" t="s">
        <v>475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1256</v>
      </c>
      <c r="AB114" s="456"/>
      <c r="AC114" s="456"/>
      <c r="AD114" s="456"/>
      <c r="AE114" s="512"/>
      <c r="AF114" s="528">
        <v>1252</v>
      </c>
      <c r="AG114" s="456"/>
      <c r="AH114" s="456"/>
      <c r="AI114" s="456"/>
      <c r="AJ114" s="512"/>
      <c r="AK114" s="528">
        <v>1248</v>
      </c>
      <c r="AL114" s="456"/>
      <c r="AM114" s="456"/>
      <c r="AN114" s="456"/>
      <c r="AO114" s="512"/>
      <c r="AP114" s="554">
        <v>0.1</v>
      </c>
      <c r="AQ114" s="564"/>
      <c r="AR114" s="564"/>
      <c r="AS114" s="564"/>
      <c r="AT114" s="576"/>
      <c r="AU114" s="588"/>
      <c r="AV114" s="600"/>
      <c r="AW114" s="600"/>
      <c r="AX114" s="600"/>
      <c r="AY114" s="600"/>
      <c r="AZ114" s="626" t="s">
        <v>476</v>
      </c>
      <c r="BA114" s="429"/>
      <c r="BB114" s="429"/>
      <c r="BC114" s="429"/>
      <c r="BD114" s="429"/>
      <c r="BE114" s="429"/>
      <c r="BF114" s="429"/>
      <c r="BG114" s="429"/>
      <c r="BH114" s="429"/>
      <c r="BI114" s="429"/>
      <c r="BJ114" s="429"/>
      <c r="BK114" s="429"/>
      <c r="BL114" s="429"/>
      <c r="BM114" s="429"/>
      <c r="BN114" s="429"/>
      <c r="BO114" s="429"/>
      <c r="BP114" s="482"/>
      <c r="BQ114" s="658">
        <v>347588</v>
      </c>
      <c r="BR114" s="666"/>
      <c r="BS114" s="666"/>
      <c r="BT114" s="666"/>
      <c r="BU114" s="666"/>
      <c r="BV114" s="666">
        <v>329325</v>
      </c>
      <c r="BW114" s="666"/>
      <c r="BX114" s="666"/>
      <c r="BY114" s="666"/>
      <c r="BZ114" s="666"/>
      <c r="CA114" s="666">
        <v>280917</v>
      </c>
      <c r="CB114" s="666"/>
      <c r="CC114" s="666"/>
      <c r="CD114" s="666"/>
      <c r="CE114" s="666"/>
      <c r="CF114" s="686">
        <v>23.7</v>
      </c>
      <c r="CG114" s="691"/>
      <c r="CH114" s="691"/>
      <c r="CI114" s="691"/>
      <c r="CJ114" s="691"/>
      <c r="CK114" s="703"/>
      <c r="CL114" s="419"/>
      <c r="CM114" s="432" t="s">
        <v>477</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201</v>
      </c>
      <c r="DH114" s="456"/>
      <c r="DI114" s="456"/>
      <c r="DJ114" s="456"/>
      <c r="DK114" s="512"/>
      <c r="DL114" s="528" t="s">
        <v>201</v>
      </c>
      <c r="DM114" s="456"/>
      <c r="DN114" s="456"/>
      <c r="DO114" s="456"/>
      <c r="DP114" s="512"/>
      <c r="DQ114" s="528" t="s">
        <v>201</v>
      </c>
      <c r="DR114" s="456"/>
      <c r="DS114" s="456"/>
      <c r="DT114" s="456"/>
      <c r="DU114" s="512"/>
      <c r="DV114" s="554" t="s">
        <v>201</v>
      </c>
      <c r="DW114" s="564"/>
      <c r="DX114" s="564"/>
      <c r="DY114" s="564"/>
      <c r="DZ114" s="576"/>
    </row>
    <row r="115" spans="1:130" s="369" customFormat="1" ht="26.25" customHeight="1">
      <c r="A115" s="392"/>
      <c r="B115" s="416"/>
      <c r="C115" s="429" t="s">
        <v>374</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201</v>
      </c>
      <c r="AB115" s="456"/>
      <c r="AC115" s="456"/>
      <c r="AD115" s="456"/>
      <c r="AE115" s="512"/>
      <c r="AF115" s="528" t="s">
        <v>201</v>
      </c>
      <c r="AG115" s="456"/>
      <c r="AH115" s="456"/>
      <c r="AI115" s="456"/>
      <c r="AJ115" s="512"/>
      <c r="AK115" s="528" t="s">
        <v>201</v>
      </c>
      <c r="AL115" s="456"/>
      <c r="AM115" s="456"/>
      <c r="AN115" s="456"/>
      <c r="AO115" s="512"/>
      <c r="AP115" s="554" t="s">
        <v>201</v>
      </c>
      <c r="AQ115" s="564"/>
      <c r="AR115" s="564"/>
      <c r="AS115" s="564"/>
      <c r="AT115" s="576"/>
      <c r="AU115" s="588"/>
      <c r="AV115" s="600"/>
      <c r="AW115" s="600"/>
      <c r="AX115" s="600"/>
      <c r="AY115" s="600"/>
      <c r="AZ115" s="626" t="s">
        <v>149</v>
      </c>
      <c r="BA115" s="429"/>
      <c r="BB115" s="429"/>
      <c r="BC115" s="429"/>
      <c r="BD115" s="429"/>
      <c r="BE115" s="429"/>
      <c r="BF115" s="429"/>
      <c r="BG115" s="429"/>
      <c r="BH115" s="429"/>
      <c r="BI115" s="429"/>
      <c r="BJ115" s="429"/>
      <c r="BK115" s="429"/>
      <c r="BL115" s="429"/>
      <c r="BM115" s="429"/>
      <c r="BN115" s="429"/>
      <c r="BO115" s="429"/>
      <c r="BP115" s="482"/>
      <c r="BQ115" s="658" t="s">
        <v>201</v>
      </c>
      <c r="BR115" s="666"/>
      <c r="BS115" s="666"/>
      <c r="BT115" s="666"/>
      <c r="BU115" s="666"/>
      <c r="BV115" s="666" t="s">
        <v>201</v>
      </c>
      <c r="BW115" s="666"/>
      <c r="BX115" s="666"/>
      <c r="BY115" s="666"/>
      <c r="BZ115" s="666"/>
      <c r="CA115" s="666" t="s">
        <v>201</v>
      </c>
      <c r="CB115" s="666"/>
      <c r="CC115" s="666"/>
      <c r="CD115" s="666"/>
      <c r="CE115" s="666"/>
      <c r="CF115" s="686" t="s">
        <v>201</v>
      </c>
      <c r="CG115" s="691"/>
      <c r="CH115" s="691"/>
      <c r="CI115" s="691"/>
      <c r="CJ115" s="691"/>
      <c r="CK115" s="703"/>
      <c r="CL115" s="419"/>
      <c r="CM115" s="626" t="s">
        <v>32</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201</v>
      </c>
      <c r="DH115" s="456"/>
      <c r="DI115" s="456"/>
      <c r="DJ115" s="456"/>
      <c r="DK115" s="512"/>
      <c r="DL115" s="528" t="s">
        <v>201</v>
      </c>
      <c r="DM115" s="456"/>
      <c r="DN115" s="456"/>
      <c r="DO115" s="456"/>
      <c r="DP115" s="512"/>
      <c r="DQ115" s="528" t="s">
        <v>201</v>
      </c>
      <c r="DR115" s="456"/>
      <c r="DS115" s="456"/>
      <c r="DT115" s="456"/>
      <c r="DU115" s="512"/>
      <c r="DV115" s="554" t="s">
        <v>201</v>
      </c>
      <c r="DW115" s="564"/>
      <c r="DX115" s="564"/>
      <c r="DY115" s="564"/>
      <c r="DZ115" s="576"/>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201</v>
      </c>
      <c r="AB116" s="456"/>
      <c r="AC116" s="456"/>
      <c r="AD116" s="456"/>
      <c r="AE116" s="512"/>
      <c r="AF116" s="528" t="s">
        <v>201</v>
      </c>
      <c r="AG116" s="456"/>
      <c r="AH116" s="456"/>
      <c r="AI116" s="456"/>
      <c r="AJ116" s="512"/>
      <c r="AK116" s="528" t="s">
        <v>201</v>
      </c>
      <c r="AL116" s="456"/>
      <c r="AM116" s="456"/>
      <c r="AN116" s="456"/>
      <c r="AO116" s="512"/>
      <c r="AP116" s="554" t="s">
        <v>201</v>
      </c>
      <c r="AQ116" s="564"/>
      <c r="AR116" s="564"/>
      <c r="AS116" s="564"/>
      <c r="AT116" s="576"/>
      <c r="AU116" s="588"/>
      <c r="AV116" s="600"/>
      <c r="AW116" s="600"/>
      <c r="AX116" s="600"/>
      <c r="AY116" s="600"/>
      <c r="AZ116" s="433" t="s">
        <v>224</v>
      </c>
      <c r="BA116" s="437"/>
      <c r="BB116" s="437"/>
      <c r="BC116" s="437"/>
      <c r="BD116" s="437"/>
      <c r="BE116" s="437"/>
      <c r="BF116" s="437"/>
      <c r="BG116" s="437"/>
      <c r="BH116" s="437"/>
      <c r="BI116" s="437"/>
      <c r="BJ116" s="437"/>
      <c r="BK116" s="437"/>
      <c r="BL116" s="437"/>
      <c r="BM116" s="437"/>
      <c r="BN116" s="437"/>
      <c r="BO116" s="437"/>
      <c r="BP116" s="486"/>
      <c r="BQ116" s="658" t="s">
        <v>201</v>
      </c>
      <c r="BR116" s="666"/>
      <c r="BS116" s="666"/>
      <c r="BT116" s="666"/>
      <c r="BU116" s="666"/>
      <c r="BV116" s="666" t="s">
        <v>201</v>
      </c>
      <c r="BW116" s="666"/>
      <c r="BX116" s="666"/>
      <c r="BY116" s="666"/>
      <c r="BZ116" s="666"/>
      <c r="CA116" s="666" t="s">
        <v>201</v>
      </c>
      <c r="CB116" s="666"/>
      <c r="CC116" s="666"/>
      <c r="CD116" s="666"/>
      <c r="CE116" s="666"/>
      <c r="CF116" s="686" t="s">
        <v>201</v>
      </c>
      <c r="CG116" s="691"/>
      <c r="CH116" s="691"/>
      <c r="CI116" s="691"/>
      <c r="CJ116" s="691"/>
      <c r="CK116" s="703"/>
      <c r="CL116" s="419"/>
      <c r="CM116" s="432" t="s">
        <v>478</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201</v>
      </c>
      <c r="DH116" s="456"/>
      <c r="DI116" s="456"/>
      <c r="DJ116" s="456"/>
      <c r="DK116" s="512"/>
      <c r="DL116" s="528" t="s">
        <v>201</v>
      </c>
      <c r="DM116" s="456"/>
      <c r="DN116" s="456"/>
      <c r="DO116" s="456"/>
      <c r="DP116" s="512"/>
      <c r="DQ116" s="528" t="s">
        <v>201</v>
      </c>
      <c r="DR116" s="456"/>
      <c r="DS116" s="456"/>
      <c r="DT116" s="456"/>
      <c r="DU116" s="512"/>
      <c r="DV116" s="554" t="s">
        <v>201</v>
      </c>
      <c r="DW116" s="564"/>
      <c r="DX116" s="564"/>
      <c r="DY116" s="564"/>
      <c r="DZ116" s="576"/>
    </row>
    <row r="117" spans="1:130" s="369" customFormat="1" ht="26.25" customHeight="1">
      <c r="A117" s="388" t="s">
        <v>276</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324</v>
      </c>
      <c r="Z117" s="479"/>
      <c r="AA117" s="496">
        <v>404355</v>
      </c>
      <c r="AB117" s="501"/>
      <c r="AC117" s="501"/>
      <c r="AD117" s="501"/>
      <c r="AE117" s="513"/>
      <c r="AF117" s="529">
        <v>330709</v>
      </c>
      <c r="AG117" s="501"/>
      <c r="AH117" s="501"/>
      <c r="AI117" s="501"/>
      <c r="AJ117" s="513"/>
      <c r="AK117" s="529">
        <v>319888</v>
      </c>
      <c r="AL117" s="501"/>
      <c r="AM117" s="501"/>
      <c r="AN117" s="501"/>
      <c r="AO117" s="513"/>
      <c r="AP117" s="555"/>
      <c r="AQ117" s="565"/>
      <c r="AR117" s="565"/>
      <c r="AS117" s="565"/>
      <c r="AT117" s="577"/>
      <c r="AU117" s="588"/>
      <c r="AV117" s="600"/>
      <c r="AW117" s="600"/>
      <c r="AX117" s="600"/>
      <c r="AY117" s="600"/>
      <c r="AZ117" s="433" t="s">
        <v>479</v>
      </c>
      <c r="BA117" s="437"/>
      <c r="BB117" s="437"/>
      <c r="BC117" s="437"/>
      <c r="BD117" s="437"/>
      <c r="BE117" s="437"/>
      <c r="BF117" s="437"/>
      <c r="BG117" s="437"/>
      <c r="BH117" s="437"/>
      <c r="BI117" s="437"/>
      <c r="BJ117" s="437"/>
      <c r="BK117" s="437"/>
      <c r="BL117" s="437"/>
      <c r="BM117" s="437"/>
      <c r="BN117" s="437"/>
      <c r="BO117" s="437"/>
      <c r="BP117" s="486"/>
      <c r="BQ117" s="658" t="s">
        <v>201</v>
      </c>
      <c r="BR117" s="666"/>
      <c r="BS117" s="666"/>
      <c r="BT117" s="666"/>
      <c r="BU117" s="666"/>
      <c r="BV117" s="666" t="s">
        <v>201</v>
      </c>
      <c r="BW117" s="666"/>
      <c r="BX117" s="666"/>
      <c r="BY117" s="666"/>
      <c r="BZ117" s="666"/>
      <c r="CA117" s="666" t="s">
        <v>201</v>
      </c>
      <c r="CB117" s="666"/>
      <c r="CC117" s="666"/>
      <c r="CD117" s="666"/>
      <c r="CE117" s="666"/>
      <c r="CF117" s="686" t="s">
        <v>201</v>
      </c>
      <c r="CG117" s="691"/>
      <c r="CH117" s="691"/>
      <c r="CI117" s="691"/>
      <c r="CJ117" s="691"/>
      <c r="CK117" s="703"/>
      <c r="CL117" s="419"/>
      <c r="CM117" s="432" t="s">
        <v>338</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201</v>
      </c>
      <c r="DH117" s="456"/>
      <c r="DI117" s="456"/>
      <c r="DJ117" s="456"/>
      <c r="DK117" s="512"/>
      <c r="DL117" s="528" t="s">
        <v>201</v>
      </c>
      <c r="DM117" s="456"/>
      <c r="DN117" s="456"/>
      <c r="DO117" s="456"/>
      <c r="DP117" s="512"/>
      <c r="DQ117" s="528" t="s">
        <v>201</v>
      </c>
      <c r="DR117" s="456"/>
      <c r="DS117" s="456"/>
      <c r="DT117" s="456"/>
      <c r="DU117" s="512"/>
      <c r="DV117" s="554" t="s">
        <v>201</v>
      </c>
      <c r="DW117" s="564"/>
      <c r="DX117" s="564"/>
      <c r="DY117" s="564"/>
      <c r="DZ117" s="576"/>
    </row>
    <row r="118" spans="1:130" s="369" customFormat="1" ht="26.25" customHeight="1">
      <c r="A118" s="388" t="s">
        <v>95</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465</v>
      </c>
      <c r="AB118" s="412"/>
      <c r="AC118" s="412"/>
      <c r="AD118" s="412"/>
      <c r="AE118" s="479"/>
      <c r="AF118" s="493" t="s">
        <v>255</v>
      </c>
      <c r="AG118" s="412"/>
      <c r="AH118" s="412"/>
      <c r="AI118" s="412"/>
      <c r="AJ118" s="479"/>
      <c r="AK118" s="493" t="s">
        <v>389</v>
      </c>
      <c r="AL118" s="412"/>
      <c r="AM118" s="412"/>
      <c r="AN118" s="412"/>
      <c r="AO118" s="479"/>
      <c r="AP118" s="493" t="s">
        <v>466</v>
      </c>
      <c r="AQ118" s="412"/>
      <c r="AR118" s="412"/>
      <c r="AS118" s="412"/>
      <c r="AT118" s="574"/>
      <c r="AU118" s="588"/>
      <c r="AV118" s="600"/>
      <c r="AW118" s="600"/>
      <c r="AX118" s="600"/>
      <c r="AY118" s="600"/>
      <c r="AZ118" s="627" t="s">
        <v>480</v>
      </c>
      <c r="BA118" s="430"/>
      <c r="BB118" s="430"/>
      <c r="BC118" s="430"/>
      <c r="BD118" s="430"/>
      <c r="BE118" s="430"/>
      <c r="BF118" s="430"/>
      <c r="BG118" s="430"/>
      <c r="BH118" s="430"/>
      <c r="BI118" s="430"/>
      <c r="BJ118" s="430"/>
      <c r="BK118" s="430"/>
      <c r="BL118" s="430"/>
      <c r="BM118" s="430"/>
      <c r="BN118" s="430"/>
      <c r="BO118" s="430"/>
      <c r="BP118" s="483"/>
      <c r="BQ118" s="659" t="s">
        <v>201</v>
      </c>
      <c r="BR118" s="667"/>
      <c r="BS118" s="667"/>
      <c r="BT118" s="667"/>
      <c r="BU118" s="667"/>
      <c r="BV118" s="667" t="s">
        <v>201</v>
      </c>
      <c r="BW118" s="667"/>
      <c r="BX118" s="667"/>
      <c r="BY118" s="667"/>
      <c r="BZ118" s="667"/>
      <c r="CA118" s="667" t="s">
        <v>201</v>
      </c>
      <c r="CB118" s="667"/>
      <c r="CC118" s="667"/>
      <c r="CD118" s="667"/>
      <c r="CE118" s="667"/>
      <c r="CF118" s="686" t="s">
        <v>201</v>
      </c>
      <c r="CG118" s="691"/>
      <c r="CH118" s="691"/>
      <c r="CI118" s="691"/>
      <c r="CJ118" s="691"/>
      <c r="CK118" s="703"/>
      <c r="CL118" s="419"/>
      <c r="CM118" s="432" t="s">
        <v>482</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201</v>
      </c>
      <c r="DH118" s="456"/>
      <c r="DI118" s="456"/>
      <c r="DJ118" s="456"/>
      <c r="DK118" s="512"/>
      <c r="DL118" s="528" t="s">
        <v>201</v>
      </c>
      <c r="DM118" s="456"/>
      <c r="DN118" s="456"/>
      <c r="DO118" s="456"/>
      <c r="DP118" s="512"/>
      <c r="DQ118" s="528" t="s">
        <v>201</v>
      </c>
      <c r="DR118" s="456"/>
      <c r="DS118" s="456"/>
      <c r="DT118" s="456"/>
      <c r="DU118" s="512"/>
      <c r="DV118" s="554" t="s">
        <v>201</v>
      </c>
      <c r="DW118" s="564"/>
      <c r="DX118" s="564"/>
      <c r="DY118" s="564"/>
      <c r="DZ118" s="576"/>
    </row>
    <row r="119" spans="1:130" s="369" customFormat="1" ht="26.25" customHeight="1">
      <c r="A119" s="394" t="s">
        <v>384</v>
      </c>
      <c r="B119" s="418"/>
      <c r="C119" s="431" t="s">
        <v>469</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201</v>
      </c>
      <c r="AB119" s="500"/>
      <c r="AC119" s="500"/>
      <c r="AD119" s="500"/>
      <c r="AE119" s="511"/>
      <c r="AF119" s="527" t="s">
        <v>201</v>
      </c>
      <c r="AG119" s="500"/>
      <c r="AH119" s="500"/>
      <c r="AI119" s="500"/>
      <c r="AJ119" s="511"/>
      <c r="AK119" s="527" t="s">
        <v>201</v>
      </c>
      <c r="AL119" s="500"/>
      <c r="AM119" s="500"/>
      <c r="AN119" s="500"/>
      <c r="AO119" s="511"/>
      <c r="AP119" s="553" t="s">
        <v>201</v>
      </c>
      <c r="AQ119" s="563"/>
      <c r="AR119" s="563"/>
      <c r="AS119" s="563"/>
      <c r="AT119" s="575"/>
      <c r="AU119" s="589"/>
      <c r="AV119" s="601"/>
      <c r="AW119" s="601"/>
      <c r="AX119" s="601"/>
      <c r="AY119" s="601"/>
      <c r="AZ119" s="628" t="s">
        <v>276</v>
      </c>
      <c r="BA119" s="628"/>
      <c r="BB119" s="628"/>
      <c r="BC119" s="628"/>
      <c r="BD119" s="628"/>
      <c r="BE119" s="628"/>
      <c r="BF119" s="628"/>
      <c r="BG119" s="628"/>
      <c r="BH119" s="628"/>
      <c r="BI119" s="628"/>
      <c r="BJ119" s="628"/>
      <c r="BK119" s="628"/>
      <c r="BL119" s="628"/>
      <c r="BM119" s="628"/>
      <c r="BN119" s="628"/>
      <c r="BO119" s="478" t="s">
        <v>171</v>
      </c>
      <c r="BP119" s="653"/>
      <c r="BQ119" s="659">
        <v>3251880</v>
      </c>
      <c r="BR119" s="667"/>
      <c r="BS119" s="667"/>
      <c r="BT119" s="667"/>
      <c r="BU119" s="667"/>
      <c r="BV119" s="667">
        <v>2806630</v>
      </c>
      <c r="BW119" s="667"/>
      <c r="BX119" s="667"/>
      <c r="BY119" s="667"/>
      <c r="BZ119" s="667"/>
      <c r="CA119" s="667">
        <v>2597713</v>
      </c>
      <c r="CB119" s="667"/>
      <c r="CC119" s="667"/>
      <c r="CD119" s="667"/>
      <c r="CE119" s="667"/>
      <c r="CF119" s="559"/>
      <c r="CG119" s="569"/>
      <c r="CH119" s="569"/>
      <c r="CI119" s="569"/>
      <c r="CJ119" s="699"/>
      <c r="CK119" s="704"/>
      <c r="CL119" s="420"/>
      <c r="CM119" s="434" t="s">
        <v>483</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201</v>
      </c>
      <c r="DH119" s="502"/>
      <c r="DI119" s="502"/>
      <c r="DJ119" s="502"/>
      <c r="DK119" s="514"/>
      <c r="DL119" s="530" t="s">
        <v>201</v>
      </c>
      <c r="DM119" s="502"/>
      <c r="DN119" s="502"/>
      <c r="DO119" s="502"/>
      <c r="DP119" s="514"/>
      <c r="DQ119" s="530" t="s">
        <v>201</v>
      </c>
      <c r="DR119" s="502"/>
      <c r="DS119" s="502"/>
      <c r="DT119" s="502"/>
      <c r="DU119" s="514"/>
      <c r="DV119" s="745" t="s">
        <v>201</v>
      </c>
      <c r="DW119" s="747"/>
      <c r="DX119" s="747"/>
      <c r="DY119" s="747"/>
      <c r="DZ119" s="754"/>
    </row>
    <row r="120" spans="1:130" s="369" customFormat="1" ht="26.25" customHeight="1">
      <c r="A120" s="395"/>
      <c r="B120" s="419"/>
      <c r="C120" s="432" t="s">
        <v>136</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201</v>
      </c>
      <c r="AB120" s="456"/>
      <c r="AC120" s="456"/>
      <c r="AD120" s="456"/>
      <c r="AE120" s="512"/>
      <c r="AF120" s="528" t="s">
        <v>201</v>
      </c>
      <c r="AG120" s="456"/>
      <c r="AH120" s="456"/>
      <c r="AI120" s="456"/>
      <c r="AJ120" s="512"/>
      <c r="AK120" s="528" t="s">
        <v>201</v>
      </c>
      <c r="AL120" s="456"/>
      <c r="AM120" s="456"/>
      <c r="AN120" s="456"/>
      <c r="AO120" s="512"/>
      <c r="AP120" s="554" t="s">
        <v>201</v>
      </c>
      <c r="AQ120" s="564"/>
      <c r="AR120" s="564"/>
      <c r="AS120" s="564"/>
      <c r="AT120" s="576"/>
      <c r="AU120" s="590" t="s">
        <v>471</v>
      </c>
      <c r="AV120" s="602"/>
      <c r="AW120" s="602"/>
      <c r="AX120" s="602"/>
      <c r="AY120" s="614"/>
      <c r="AZ120" s="625" t="s">
        <v>214</v>
      </c>
      <c r="BA120" s="413"/>
      <c r="BB120" s="413"/>
      <c r="BC120" s="413"/>
      <c r="BD120" s="413"/>
      <c r="BE120" s="413"/>
      <c r="BF120" s="413"/>
      <c r="BG120" s="413"/>
      <c r="BH120" s="413"/>
      <c r="BI120" s="413"/>
      <c r="BJ120" s="413"/>
      <c r="BK120" s="413"/>
      <c r="BL120" s="413"/>
      <c r="BM120" s="413"/>
      <c r="BN120" s="413"/>
      <c r="BO120" s="413"/>
      <c r="BP120" s="480"/>
      <c r="BQ120" s="657">
        <v>3855177</v>
      </c>
      <c r="BR120" s="665"/>
      <c r="BS120" s="665"/>
      <c r="BT120" s="665"/>
      <c r="BU120" s="665"/>
      <c r="BV120" s="665">
        <v>3908755</v>
      </c>
      <c r="BW120" s="665"/>
      <c r="BX120" s="665"/>
      <c r="BY120" s="665"/>
      <c r="BZ120" s="665"/>
      <c r="CA120" s="665">
        <v>4003623</v>
      </c>
      <c r="CB120" s="665"/>
      <c r="CC120" s="665"/>
      <c r="CD120" s="665"/>
      <c r="CE120" s="665"/>
      <c r="CF120" s="685">
        <v>337.4</v>
      </c>
      <c r="CG120" s="690"/>
      <c r="CH120" s="690"/>
      <c r="CI120" s="690"/>
      <c r="CJ120" s="690"/>
      <c r="CK120" s="705" t="s">
        <v>272</v>
      </c>
      <c r="CL120" s="715"/>
      <c r="CM120" s="715"/>
      <c r="CN120" s="715"/>
      <c r="CO120" s="718"/>
      <c r="CP120" s="722" t="s">
        <v>73</v>
      </c>
      <c r="CQ120" s="725"/>
      <c r="CR120" s="725"/>
      <c r="CS120" s="725"/>
      <c r="CT120" s="725"/>
      <c r="CU120" s="725"/>
      <c r="CV120" s="725"/>
      <c r="CW120" s="725"/>
      <c r="CX120" s="725"/>
      <c r="CY120" s="725"/>
      <c r="CZ120" s="725"/>
      <c r="DA120" s="725"/>
      <c r="DB120" s="725"/>
      <c r="DC120" s="725"/>
      <c r="DD120" s="725"/>
      <c r="DE120" s="725"/>
      <c r="DF120" s="728"/>
      <c r="DG120" s="657">
        <v>1032090</v>
      </c>
      <c r="DH120" s="665"/>
      <c r="DI120" s="665"/>
      <c r="DJ120" s="665"/>
      <c r="DK120" s="665"/>
      <c r="DL120" s="665">
        <v>882636</v>
      </c>
      <c r="DM120" s="665"/>
      <c r="DN120" s="665"/>
      <c r="DO120" s="665"/>
      <c r="DP120" s="665"/>
      <c r="DQ120" s="665">
        <v>830543</v>
      </c>
      <c r="DR120" s="665"/>
      <c r="DS120" s="665"/>
      <c r="DT120" s="665"/>
      <c r="DU120" s="665"/>
      <c r="DV120" s="743">
        <v>70</v>
      </c>
      <c r="DW120" s="743"/>
      <c r="DX120" s="743"/>
      <c r="DY120" s="743"/>
      <c r="DZ120" s="752"/>
    </row>
    <row r="121" spans="1:130" s="369" customFormat="1" ht="26.25" customHeight="1">
      <c r="A121" s="395"/>
      <c r="B121" s="419"/>
      <c r="C121" s="433" t="s">
        <v>135</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201</v>
      </c>
      <c r="AB121" s="456"/>
      <c r="AC121" s="456"/>
      <c r="AD121" s="456"/>
      <c r="AE121" s="512"/>
      <c r="AF121" s="528" t="s">
        <v>201</v>
      </c>
      <c r="AG121" s="456"/>
      <c r="AH121" s="456"/>
      <c r="AI121" s="456"/>
      <c r="AJ121" s="512"/>
      <c r="AK121" s="528" t="s">
        <v>201</v>
      </c>
      <c r="AL121" s="456"/>
      <c r="AM121" s="456"/>
      <c r="AN121" s="456"/>
      <c r="AO121" s="512"/>
      <c r="AP121" s="554" t="s">
        <v>201</v>
      </c>
      <c r="AQ121" s="564"/>
      <c r="AR121" s="564"/>
      <c r="AS121" s="564"/>
      <c r="AT121" s="576"/>
      <c r="AU121" s="591"/>
      <c r="AV121" s="603"/>
      <c r="AW121" s="603"/>
      <c r="AX121" s="603"/>
      <c r="AY121" s="615"/>
      <c r="AZ121" s="626" t="s">
        <v>484</v>
      </c>
      <c r="BA121" s="429"/>
      <c r="BB121" s="429"/>
      <c r="BC121" s="429"/>
      <c r="BD121" s="429"/>
      <c r="BE121" s="429"/>
      <c r="BF121" s="429"/>
      <c r="BG121" s="429"/>
      <c r="BH121" s="429"/>
      <c r="BI121" s="429"/>
      <c r="BJ121" s="429"/>
      <c r="BK121" s="429"/>
      <c r="BL121" s="429"/>
      <c r="BM121" s="429"/>
      <c r="BN121" s="429"/>
      <c r="BO121" s="429"/>
      <c r="BP121" s="482"/>
      <c r="BQ121" s="658" t="s">
        <v>201</v>
      </c>
      <c r="BR121" s="666"/>
      <c r="BS121" s="666"/>
      <c r="BT121" s="666"/>
      <c r="BU121" s="666"/>
      <c r="BV121" s="666" t="s">
        <v>201</v>
      </c>
      <c r="BW121" s="666"/>
      <c r="BX121" s="666"/>
      <c r="BY121" s="666"/>
      <c r="BZ121" s="666"/>
      <c r="CA121" s="666" t="s">
        <v>201</v>
      </c>
      <c r="CB121" s="666"/>
      <c r="CC121" s="666"/>
      <c r="CD121" s="666"/>
      <c r="CE121" s="666"/>
      <c r="CF121" s="686" t="s">
        <v>201</v>
      </c>
      <c r="CG121" s="691"/>
      <c r="CH121" s="691"/>
      <c r="CI121" s="691"/>
      <c r="CJ121" s="691"/>
      <c r="CK121" s="706"/>
      <c r="CL121" s="716"/>
      <c r="CM121" s="716"/>
      <c r="CN121" s="716"/>
      <c r="CO121" s="719"/>
      <c r="CP121" s="723" t="s">
        <v>288</v>
      </c>
      <c r="CQ121" s="409"/>
      <c r="CR121" s="409"/>
      <c r="CS121" s="409"/>
      <c r="CT121" s="409"/>
      <c r="CU121" s="409"/>
      <c r="CV121" s="409"/>
      <c r="CW121" s="409"/>
      <c r="CX121" s="409"/>
      <c r="CY121" s="409"/>
      <c r="CZ121" s="409"/>
      <c r="DA121" s="409"/>
      <c r="DB121" s="409"/>
      <c r="DC121" s="409"/>
      <c r="DD121" s="409"/>
      <c r="DE121" s="409"/>
      <c r="DF121" s="729"/>
      <c r="DG121" s="658">
        <v>282541</v>
      </c>
      <c r="DH121" s="666"/>
      <c r="DI121" s="666"/>
      <c r="DJ121" s="666"/>
      <c r="DK121" s="666"/>
      <c r="DL121" s="666">
        <v>224612</v>
      </c>
      <c r="DM121" s="666"/>
      <c r="DN121" s="666"/>
      <c r="DO121" s="666"/>
      <c r="DP121" s="666"/>
      <c r="DQ121" s="666">
        <v>209328</v>
      </c>
      <c r="DR121" s="666"/>
      <c r="DS121" s="666"/>
      <c r="DT121" s="666"/>
      <c r="DU121" s="666"/>
      <c r="DV121" s="744">
        <v>17.600000000000001</v>
      </c>
      <c r="DW121" s="744"/>
      <c r="DX121" s="744"/>
      <c r="DY121" s="744"/>
      <c r="DZ121" s="753"/>
    </row>
    <row r="122" spans="1:130" s="369" customFormat="1" ht="26.25" customHeight="1">
      <c r="A122" s="395"/>
      <c r="B122" s="419"/>
      <c r="C122" s="432" t="s">
        <v>477</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201</v>
      </c>
      <c r="AB122" s="456"/>
      <c r="AC122" s="456"/>
      <c r="AD122" s="456"/>
      <c r="AE122" s="512"/>
      <c r="AF122" s="528" t="s">
        <v>201</v>
      </c>
      <c r="AG122" s="456"/>
      <c r="AH122" s="456"/>
      <c r="AI122" s="456"/>
      <c r="AJ122" s="512"/>
      <c r="AK122" s="528" t="s">
        <v>201</v>
      </c>
      <c r="AL122" s="456"/>
      <c r="AM122" s="456"/>
      <c r="AN122" s="456"/>
      <c r="AO122" s="512"/>
      <c r="AP122" s="554" t="s">
        <v>201</v>
      </c>
      <c r="AQ122" s="564"/>
      <c r="AR122" s="564"/>
      <c r="AS122" s="564"/>
      <c r="AT122" s="576"/>
      <c r="AU122" s="591"/>
      <c r="AV122" s="603"/>
      <c r="AW122" s="603"/>
      <c r="AX122" s="603"/>
      <c r="AY122" s="615"/>
      <c r="AZ122" s="627" t="s">
        <v>486</v>
      </c>
      <c r="BA122" s="430"/>
      <c r="BB122" s="430"/>
      <c r="BC122" s="430"/>
      <c r="BD122" s="430"/>
      <c r="BE122" s="430"/>
      <c r="BF122" s="430"/>
      <c r="BG122" s="430"/>
      <c r="BH122" s="430"/>
      <c r="BI122" s="430"/>
      <c r="BJ122" s="430"/>
      <c r="BK122" s="430"/>
      <c r="BL122" s="430"/>
      <c r="BM122" s="430"/>
      <c r="BN122" s="430"/>
      <c r="BO122" s="430"/>
      <c r="BP122" s="483"/>
      <c r="BQ122" s="659">
        <v>2795933</v>
      </c>
      <c r="BR122" s="667"/>
      <c r="BS122" s="667"/>
      <c r="BT122" s="667"/>
      <c r="BU122" s="667"/>
      <c r="BV122" s="667">
        <v>2519595</v>
      </c>
      <c r="BW122" s="667"/>
      <c r="BX122" s="667"/>
      <c r="BY122" s="667"/>
      <c r="BZ122" s="667"/>
      <c r="CA122" s="667">
        <v>2404885</v>
      </c>
      <c r="CB122" s="667"/>
      <c r="CC122" s="667"/>
      <c r="CD122" s="667"/>
      <c r="CE122" s="667"/>
      <c r="CF122" s="687">
        <v>202.7</v>
      </c>
      <c r="CG122" s="692"/>
      <c r="CH122" s="692"/>
      <c r="CI122" s="692"/>
      <c r="CJ122" s="692"/>
      <c r="CK122" s="706"/>
      <c r="CL122" s="716"/>
      <c r="CM122" s="716"/>
      <c r="CN122" s="716"/>
      <c r="CO122" s="719"/>
      <c r="CP122" s="723" t="s">
        <v>456</v>
      </c>
      <c r="CQ122" s="409"/>
      <c r="CR122" s="409"/>
      <c r="CS122" s="409"/>
      <c r="CT122" s="409"/>
      <c r="CU122" s="409"/>
      <c r="CV122" s="409"/>
      <c r="CW122" s="409"/>
      <c r="CX122" s="409"/>
      <c r="CY122" s="409"/>
      <c r="CZ122" s="409"/>
      <c r="DA122" s="409"/>
      <c r="DB122" s="409"/>
      <c r="DC122" s="409"/>
      <c r="DD122" s="409"/>
      <c r="DE122" s="409"/>
      <c r="DF122" s="729"/>
      <c r="DG122" s="658" t="s">
        <v>201</v>
      </c>
      <c r="DH122" s="666"/>
      <c r="DI122" s="666"/>
      <c r="DJ122" s="666"/>
      <c r="DK122" s="666"/>
      <c r="DL122" s="666" t="s">
        <v>201</v>
      </c>
      <c r="DM122" s="666"/>
      <c r="DN122" s="666"/>
      <c r="DO122" s="666"/>
      <c r="DP122" s="666"/>
      <c r="DQ122" s="666" t="s">
        <v>201</v>
      </c>
      <c r="DR122" s="666"/>
      <c r="DS122" s="666"/>
      <c r="DT122" s="666"/>
      <c r="DU122" s="666"/>
      <c r="DV122" s="744" t="s">
        <v>201</v>
      </c>
      <c r="DW122" s="744"/>
      <c r="DX122" s="744"/>
      <c r="DY122" s="744"/>
      <c r="DZ122" s="753"/>
    </row>
    <row r="123" spans="1:130" s="369" customFormat="1" ht="26.25" customHeight="1">
      <c r="A123" s="395"/>
      <c r="B123" s="419"/>
      <c r="C123" s="432" t="s">
        <v>478</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201</v>
      </c>
      <c r="AB123" s="456"/>
      <c r="AC123" s="456"/>
      <c r="AD123" s="456"/>
      <c r="AE123" s="512"/>
      <c r="AF123" s="528" t="s">
        <v>201</v>
      </c>
      <c r="AG123" s="456"/>
      <c r="AH123" s="456"/>
      <c r="AI123" s="456"/>
      <c r="AJ123" s="512"/>
      <c r="AK123" s="528" t="s">
        <v>201</v>
      </c>
      <c r="AL123" s="456"/>
      <c r="AM123" s="456"/>
      <c r="AN123" s="456"/>
      <c r="AO123" s="512"/>
      <c r="AP123" s="554" t="s">
        <v>201</v>
      </c>
      <c r="AQ123" s="564"/>
      <c r="AR123" s="564"/>
      <c r="AS123" s="564"/>
      <c r="AT123" s="576"/>
      <c r="AU123" s="592"/>
      <c r="AV123" s="604"/>
      <c r="AW123" s="604"/>
      <c r="AX123" s="604"/>
      <c r="AY123" s="604"/>
      <c r="AZ123" s="628" t="s">
        <v>276</v>
      </c>
      <c r="BA123" s="628"/>
      <c r="BB123" s="628"/>
      <c r="BC123" s="628"/>
      <c r="BD123" s="628"/>
      <c r="BE123" s="628"/>
      <c r="BF123" s="628"/>
      <c r="BG123" s="628"/>
      <c r="BH123" s="628"/>
      <c r="BI123" s="628"/>
      <c r="BJ123" s="628"/>
      <c r="BK123" s="628"/>
      <c r="BL123" s="628"/>
      <c r="BM123" s="628"/>
      <c r="BN123" s="628"/>
      <c r="BO123" s="478" t="s">
        <v>487</v>
      </c>
      <c r="BP123" s="653"/>
      <c r="BQ123" s="660">
        <v>6651110</v>
      </c>
      <c r="BR123" s="668"/>
      <c r="BS123" s="668"/>
      <c r="BT123" s="668"/>
      <c r="BU123" s="668"/>
      <c r="BV123" s="668">
        <v>6428350</v>
      </c>
      <c r="BW123" s="668"/>
      <c r="BX123" s="668"/>
      <c r="BY123" s="668"/>
      <c r="BZ123" s="668"/>
      <c r="CA123" s="668">
        <v>6408508</v>
      </c>
      <c r="CB123" s="668"/>
      <c r="CC123" s="668"/>
      <c r="CD123" s="668"/>
      <c r="CE123" s="668"/>
      <c r="CF123" s="559"/>
      <c r="CG123" s="569"/>
      <c r="CH123" s="569"/>
      <c r="CI123" s="569"/>
      <c r="CJ123" s="699"/>
      <c r="CK123" s="706"/>
      <c r="CL123" s="716"/>
      <c r="CM123" s="716"/>
      <c r="CN123" s="716"/>
      <c r="CO123" s="719"/>
      <c r="CP123" s="723" t="s">
        <v>64</v>
      </c>
      <c r="CQ123" s="409"/>
      <c r="CR123" s="409"/>
      <c r="CS123" s="409"/>
      <c r="CT123" s="409"/>
      <c r="CU123" s="409"/>
      <c r="CV123" s="409"/>
      <c r="CW123" s="409"/>
      <c r="CX123" s="409"/>
      <c r="CY123" s="409"/>
      <c r="CZ123" s="409"/>
      <c r="DA123" s="409"/>
      <c r="DB123" s="409"/>
      <c r="DC123" s="409"/>
      <c r="DD123" s="409"/>
      <c r="DE123" s="409"/>
      <c r="DF123" s="729"/>
      <c r="DG123" s="495" t="s">
        <v>201</v>
      </c>
      <c r="DH123" s="456"/>
      <c r="DI123" s="456"/>
      <c r="DJ123" s="456"/>
      <c r="DK123" s="512"/>
      <c r="DL123" s="528" t="s">
        <v>201</v>
      </c>
      <c r="DM123" s="456"/>
      <c r="DN123" s="456"/>
      <c r="DO123" s="456"/>
      <c r="DP123" s="512"/>
      <c r="DQ123" s="528" t="s">
        <v>201</v>
      </c>
      <c r="DR123" s="456"/>
      <c r="DS123" s="456"/>
      <c r="DT123" s="456"/>
      <c r="DU123" s="512"/>
      <c r="DV123" s="554" t="s">
        <v>201</v>
      </c>
      <c r="DW123" s="564"/>
      <c r="DX123" s="564"/>
      <c r="DY123" s="564"/>
      <c r="DZ123" s="576"/>
    </row>
    <row r="124" spans="1:130" s="369" customFormat="1" ht="26.25" customHeight="1">
      <c r="A124" s="395"/>
      <c r="B124" s="419"/>
      <c r="C124" s="432" t="s">
        <v>338</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201</v>
      </c>
      <c r="AB124" s="456"/>
      <c r="AC124" s="456"/>
      <c r="AD124" s="456"/>
      <c r="AE124" s="512"/>
      <c r="AF124" s="528" t="s">
        <v>201</v>
      </c>
      <c r="AG124" s="456"/>
      <c r="AH124" s="456"/>
      <c r="AI124" s="456"/>
      <c r="AJ124" s="512"/>
      <c r="AK124" s="528" t="s">
        <v>201</v>
      </c>
      <c r="AL124" s="456"/>
      <c r="AM124" s="456"/>
      <c r="AN124" s="456"/>
      <c r="AO124" s="512"/>
      <c r="AP124" s="554" t="s">
        <v>201</v>
      </c>
      <c r="AQ124" s="564"/>
      <c r="AR124" s="564"/>
      <c r="AS124" s="564"/>
      <c r="AT124" s="576"/>
      <c r="AU124" s="593" t="s">
        <v>488</v>
      </c>
      <c r="AV124" s="605"/>
      <c r="AW124" s="605"/>
      <c r="AX124" s="605"/>
      <c r="AY124" s="605"/>
      <c r="AZ124" s="605"/>
      <c r="BA124" s="605"/>
      <c r="BB124" s="605"/>
      <c r="BC124" s="605"/>
      <c r="BD124" s="605"/>
      <c r="BE124" s="605"/>
      <c r="BF124" s="605"/>
      <c r="BG124" s="605"/>
      <c r="BH124" s="605"/>
      <c r="BI124" s="605"/>
      <c r="BJ124" s="605"/>
      <c r="BK124" s="605"/>
      <c r="BL124" s="605"/>
      <c r="BM124" s="605"/>
      <c r="BN124" s="605"/>
      <c r="BO124" s="605"/>
      <c r="BP124" s="654"/>
      <c r="BQ124" s="661" t="s">
        <v>201</v>
      </c>
      <c r="BR124" s="669"/>
      <c r="BS124" s="669"/>
      <c r="BT124" s="669"/>
      <c r="BU124" s="669"/>
      <c r="BV124" s="669" t="s">
        <v>201</v>
      </c>
      <c r="BW124" s="669"/>
      <c r="BX124" s="669"/>
      <c r="BY124" s="669"/>
      <c r="BZ124" s="669"/>
      <c r="CA124" s="669" t="s">
        <v>201</v>
      </c>
      <c r="CB124" s="669"/>
      <c r="CC124" s="669"/>
      <c r="CD124" s="669"/>
      <c r="CE124" s="669"/>
      <c r="CF124" s="560"/>
      <c r="CG124" s="570"/>
      <c r="CH124" s="570"/>
      <c r="CI124" s="570"/>
      <c r="CJ124" s="700"/>
      <c r="CK124" s="707"/>
      <c r="CL124" s="707"/>
      <c r="CM124" s="707"/>
      <c r="CN124" s="707"/>
      <c r="CO124" s="720"/>
      <c r="CP124" s="723" t="s">
        <v>490</v>
      </c>
      <c r="CQ124" s="409"/>
      <c r="CR124" s="409"/>
      <c r="CS124" s="409"/>
      <c r="CT124" s="409"/>
      <c r="CU124" s="409"/>
      <c r="CV124" s="409"/>
      <c r="CW124" s="409"/>
      <c r="CX124" s="409"/>
      <c r="CY124" s="409"/>
      <c r="CZ124" s="409"/>
      <c r="DA124" s="409"/>
      <c r="DB124" s="409"/>
      <c r="DC124" s="409"/>
      <c r="DD124" s="409"/>
      <c r="DE124" s="409"/>
      <c r="DF124" s="729"/>
      <c r="DG124" s="497" t="s">
        <v>201</v>
      </c>
      <c r="DH124" s="502"/>
      <c r="DI124" s="502"/>
      <c r="DJ124" s="502"/>
      <c r="DK124" s="514"/>
      <c r="DL124" s="530" t="s">
        <v>201</v>
      </c>
      <c r="DM124" s="502"/>
      <c r="DN124" s="502"/>
      <c r="DO124" s="502"/>
      <c r="DP124" s="514"/>
      <c r="DQ124" s="530" t="s">
        <v>201</v>
      </c>
      <c r="DR124" s="502"/>
      <c r="DS124" s="502"/>
      <c r="DT124" s="502"/>
      <c r="DU124" s="514"/>
      <c r="DV124" s="745" t="s">
        <v>201</v>
      </c>
      <c r="DW124" s="747"/>
      <c r="DX124" s="747"/>
      <c r="DY124" s="747"/>
      <c r="DZ124" s="754"/>
    </row>
    <row r="125" spans="1:130" s="369" customFormat="1" ht="26.25" customHeight="1">
      <c r="A125" s="395"/>
      <c r="B125" s="419"/>
      <c r="C125" s="432" t="s">
        <v>482</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201</v>
      </c>
      <c r="AB125" s="456"/>
      <c r="AC125" s="456"/>
      <c r="AD125" s="456"/>
      <c r="AE125" s="512"/>
      <c r="AF125" s="528" t="s">
        <v>201</v>
      </c>
      <c r="AG125" s="456"/>
      <c r="AH125" s="456"/>
      <c r="AI125" s="456"/>
      <c r="AJ125" s="512"/>
      <c r="AK125" s="528" t="s">
        <v>201</v>
      </c>
      <c r="AL125" s="456"/>
      <c r="AM125" s="456"/>
      <c r="AN125" s="456"/>
      <c r="AO125" s="512"/>
      <c r="AP125" s="554" t="s">
        <v>201</v>
      </c>
      <c r="AQ125" s="564"/>
      <c r="AR125" s="564"/>
      <c r="AS125" s="564"/>
      <c r="AT125" s="576"/>
      <c r="AU125" s="594"/>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701"/>
      <c r="CK125" s="708" t="s">
        <v>493</v>
      </c>
      <c r="CL125" s="715"/>
      <c r="CM125" s="715"/>
      <c r="CN125" s="715"/>
      <c r="CO125" s="718"/>
      <c r="CP125" s="625" t="s">
        <v>139</v>
      </c>
      <c r="CQ125" s="413"/>
      <c r="CR125" s="413"/>
      <c r="CS125" s="413"/>
      <c r="CT125" s="413"/>
      <c r="CU125" s="413"/>
      <c r="CV125" s="413"/>
      <c r="CW125" s="413"/>
      <c r="CX125" s="413"/>
      <c r="CY125" s="413"/>
      <c r="CZ125" s="413"/>
      <c r="DA125" s="413"/>
      <c r="DB125" s="413"/>
      <c r="DC125" s="413"/>
      <c r="DD125" s="413"/>
      <c r="DE125" s="413"/>
      <c r="DF125" s="480"/>
      <c r="DG125" s="657" t="s">
        <v>201</v>
      </c>
      <c r="DH125" s="665"/>
      <c r="DI125" s="665"/>
      <c r="DJ125" s="665"/>
      <c r="DK125" s="665"/>
      <c r="DL125" s="665" t="s">
        <v>201</v>
      </c>
      <c r="DM125" s="665"/>
      <c r="DN125" s="665"/>
      <c r="DO125" s="665"/>
      <c r="DP125" s="665"/>
      <c r="DQ125" s="665" t="s">
        <v>201</v>
      </c>
      <c r="DR125" s="665"/>
      <c r="DS125" s="665"/>
      <c r="DT125" s="665"/>
      <c r="DU125" s="665"/>
      <c r="DV125" s="743" t="s">
        <v>201</v>
      </c>
      <c r="DW125" s="743"/>
      <c r="DX125" s="743"/>
      <c r="DY125" s="743"/>
      <c r="DZ125" s="752"/>
    </row>
    <row r="126" spans="1:130" s="369" customFormat="1" ht="26.25" customHeight="1">
      <c r="A126" s="395"/>
      <c r="B126" s="419"/>
      <c r="C126" s="432" t="s">
        <v>483</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201</v>
      </c>
      <c r="AB126" s="456"/>
      <c r="AC126" s="456"/>
      <c r="AD126" s="456"/>
      <c r="AE126" s="512"/>
      <c r="AF126" s="528" t="s">
        <v>201</v>
      </c>
      <c r="AG126" s="456"/>
      <c r="AH126" s="456"/>
      <c r="AI126" s="456"/>
      <c r="AJ126" s="512"/>
      <c r="AK126" s="528" t="s">
        <v>201</v>
      </c>
      <c r="AL126" s="456"/>
      <c r="AM126" s="456"/>
      <c r="AN126" s="456"/>
      <c r="AO126" s="512"/>
      <c r="AP126" s="554" t="s">
        <v>201</v>
      </c>
      <c r="AQ126" s="564"/>
      <c r="AR126" s="564"/>
      <c r="AS126" s="564"/>
      <c r="AT126" s="576"/>
      <c r="AU126" s="595"/>
      <c r="AV126" s="595"/>
      <c r="AW126" s="595"/>
      <c r="AX126" s="595"/>
      <c r="AY126" s="595"/>
      <c r="AZ126" s="595"/>
      <c r="BA126" s="595"/>
      <c r="BB126" s="595"/>
      <c r="BC126" s="595"/>
      <c r="BD126" s="595"/>
      <c r="BE126" s="595"/>
      <c r="BF126" s="595"/>
      <c r="BG126" s="595"/>
      <c r="BH126" s="595"/>
      <c r="BI126" s="595"/>
      <c r="BJ126" s="595"/>
      <c r="BK126" s="595"/>
      <c r="BL126" s="595"/>
      <c r="BM126" s="595"/>
      <c r="BN126" s="595"/>
      <c r="BO126" s="595"/>
      <c r="BP126" s="595"/>
      <c r="BQ126" s="595"/>
      <c r="BR126" s="595"/>
      <c r="BS126" s="595"/>
      <c r="BT126" s="595"/>
      <c r="BU126" s="595"/>
      <c r="BV126" s="595"/>
      <c r="BW126" s="595"/>
      <c r="BX126" s="595"/>
      <c r="BY126" s="595"/>
      <c r="BZ126" s="595"/>
      <c r="CA126" s="595"/>
      <c r="CB126" s="595"/>
      <c r="CC126" s="595"/>
      <c r="CD126" s="683"/>
      <c r="CE126" s="683"/>
      <c r="CF126" s="683"/>
      <c r="CG126" s="436"/>
      <c r="CH126" s="436"/>
      <c r="CI126" s="436"/>
      <c r="CJ126" s="701"/>
      <c r="CK126" s="709"/>
      <c r="CL126" s="716"/>
      <c r="CM126" s="716"/>
      <c r="CN126" s="716"/>
      <c r="CO126" s="719"/>
      <c r="CP126" s="626" t="s">
        <v>420</v>
      </c>
      <c r="CQ126" s="429"/>
      <c r="CR126" s="429"/>
      <c r="CS126" s="429"/>
      <c r="CT126" s="429"/>
      <c r="CU126" s="429"/>
      <c r="CV126" s="429"/>
      <c r="CW126" s="429"/>
      <c r="CX126" s="429"/>
      <c r="CY126" s="429"/>
      <c r="CZ126" s="429"/>
      <c r="DA126" s="429"/>
      <c r="DB126" s="429"/>
      <c r="DC126" s="429"/>
      <c r="DD126" s="429"/>
      <c r="DE126" s="429"/>
      <c r="DF126" s="482"/>
      <c r="DG126" s="658" t="s">
        <v>201</v>
      </c>
      <c r="DH126" s="666"/>
      <c r="DI126" s="666"/>
      <c r="DJ126" s="666"/>
      <c r="DK126" s="666"/>
      <c r="DL126" s="666" t="s">
        <v>201</v>
      </c>
      <c r="DM126" s="666"/>
      <c r="DN126" s="666"/>
      <c r="DO126" s="666"/>
      <c r="DP126" s="666"/>
      <c r="DQ126" s="666" t="s">
        <v>201</v>
      </c>
      <c r="DR126" s="666"/>
      <c r="DS126" s="666"/>
      <c r="DT126" s="666"/>
      <c r="DU126" s="666"/>
      <c r="DV126" s="744" t="s">
        <v>201</v>
      </c>
      <c r="DW126" s="744"/>
      <c r="DX126" s="744"/>
      <c r="DY126" s="744"/>
      <c r="DZ126" s="753"/>
    </row>
    <row r="127" spans="1:130" s="369" customFormat="1" ht="26.25" customHeight="1">
      <c r="A127" s="396"/>
      <c r="B127" s="420"/>
      <c r="C127" s="434" t="s">
        <v>77</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201</v>
      </c>
      <c r="AB127" s="456"/>
      <c r="AC127" s="456"/>
      <c r="AD127" s="456"/>
      <c r="AE127" s="512"/>
      <c r="AF127" s="528" t="s">
        <v>201</v>
      </c>
      <c r="AG127" s="456"/>
      <c r="AH127" s="456"/>
      <c r="AI127" s="456"/>
      <c r="AJ127" s="512"/>
      <c r="AK127" s="528" t="s">
        <v>201</v>
      </c>
      <c r="AL127" s="456"/>
      <c r="AM127" s="456"/>
      <c r="AN127" s="456"/>
      <c r="AO127" s="512"/>
      <c r="AP127" s="554" t="s">
        <v>201</v>
      </c>
      <c r="AQ127" s="564"/>
      <c r="AR127" s="564"/>
      <c r="AS127" s="564"/>
      <c r="AT127" s="576"/>
      <c r="AU127" s="595"/>
      <c r="AV127" s="595"/>
      <c r="AW127" s="595"/>
      <c r="AX127" s="606" t="s">
        <v>494</v>
      </c>
      <c r="AY127" s="616"/>
      <c r="AZ127" s="616"/>
      <c r="BA127" s="616"/>
      <c r="BB127" s="616"/>
      <c r="BC127" s="616"/>
      <c r="BD127" s="616"/>
      <c r="BE127" s="635"/>
      <c r="BF127" s="637" t="s">
        <v>495</v>
      </c>
      <c r="BG127" s="616"/>
      <c r="BH127" s="616"/>
      <c r="BI127" s="616"/>
      <c r="BJ127" s="616"/>
      <c r="BK127" s="616"/>
      <c r="BL127" s="635"/>
      <c r="BM127" s="637" t="s">
        <v>421</v>
      </c>
      <c r="BN127" s="616"/>
      <c r="BO127" s="616"/>
      <c r="BP127" s="616"/>
      <c r="BQ127" s="616"/>
      <c r="BR127" s="616"/>
      <c r="BS127" s="635"/>
      <c r="BT127" s="637" t="s">
        <v>408</v>
      </c>
      <c r="BU127" s="616"/>
      <c r="BV127" s="616"/>
      <c r="BW127" s="616"/>
      <c r="BX127" s="616"/>
      <c r="BY127" s="616"/>
      <c r="BZ127" s="678"/>
      <c r="CA127" s="595"/>
      <c r="CB127" s="595"/>
      <c r="CC127" s="595"/>
      <c r="CD127" s="683"/>
      <c r="CE127" s="683"/>
      <c r="CF127" s="683"/>
      <c r="CG127" s="436"/>
      <c r="CH127" s="436"/>
      <c r="CI127" s="436"/>
      <c r="CJ127" s="701"/>
      <c r="CK127" s="709"/>
      <c r="CL127" s="716"/>
      <c r="CM127" s="716"/>
      <c r="CN127" s="716"/>
      <c r="CO127" s="719"/>
      <c r="CP127" s="626" t="s">
        <v>441</v>
      </c>
      <c r="CQ127" s="429"/>
      <c r="CR127" s="429"/>
      <c r="CS127" s="429"/>
      <c r="CT127" s="429"/>
      <c r="CU127" s="429"/>
      <c r="CV127" s="429"/>
      <c r="CW127" s="429"/>
      <c r="CX127" s="429"/>
      <c r="CY127" s="429"/>
      <c r="CZ127" s="429"/>
      <c r="DA127" s="429"/>
      <c r="DB127" s="429"/>
      <c r="DC127" s="429"/>
      <c r="DD127" s="429"/>
      <c r="DE127" s="429"/>
      <c r="DF127" s="482"/>
      <c r="DG127" s="658" t="s">
        <v>201</v>
      </c>
      <c r="DH127" s="666"/>
      <c r="DI127" s="666"/>
      <c r="DJ127" s="666"/>
      <c r="DK127" s="666"/>
      <c r="DL127" s="666" t="s">
        <v>201</v>
      </c>
      <c r="DM127" s="666"/>
      <c r="DN127" s="666"/>
      <c r="DO127" s="666"/>
      <c r="DP127" s="666"/>
      <c r="DQ127" s="666" t="s">
        <v>201</v>
      </c>
      <c r="DR127" s="666"/>
      <c r="DS127" s="666"/>
      <c r="DT127" s="666"/>
      <c r="DU127" s="666"/>
      <c r="DV127" s="744" t="s">
        <v>201</v>
      </c>
      <c r="DW127" s="744"/>
      <c r="DX127" s="744"/>
      <c r="DY127" s="744"/>
      <c r="DZ127" s="753"/>
    </row>
    <row r="128" spans="1:130" s="369" customFormat="1" ht="26.25" customHeight="1">
      <c r="A128" s="397" t="s">
        <v>496</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7</v>
      </c>
      <c r="X128" s="473"/>
      <c r="Y128" s="473"/>
      <c r="Z128" s="488"/>
      <c r="AA128" s="494" t="s">
        <v>201</v>
      </c>
      <c r="AB128" s="500"/>
      <c r="AC128" s="500"/>
      <c r="AD128" s="500"/>
      <c r="AE128" s="511"/>
      <c r="AF128" s="527" t="s">
        <v>201</v>
      </c>
      <c r="AG128" s="500"/>
      <c r="AH128" s="500"/>
      <c r="AI128" s="500"/>
      <c r="AJ128" s="511"/>
      <c r="AK128" s="527" t="s">
        <v>201</v>
      </c>
      <c r="AL128" s="500"/>
      <c r="AM128" s="500"/>
      <c r="AN128" s="500"/>
      <c r="AO128" s="511"/>
      <c r="AP128" s="556"/>
      <c r="AQ128" s="566"/>
      <c r="AR128" s="566"/>
      <c r="AS128" s="566"/>
      <c r="AT128" s="578"/>
      <c r="AU128" s="595"/>
      <c r="AV128" s="595"/>
      <c r="AW128" s="595"/>
      <c r="AX128" s="389" t="s">
        <v>310</v>
      </c>
      <c r="AY128" s="413"/>
      <c r="AZ128" s="413"/>
      <c r="BA128" s="413"/>
      <c r="BB128" s="413"/>
      <c r="BC128" s="413"/>
      <c r="BD128" s="413"/>
      <c r="BE128" s="480"/>
      <c r="BF128" s="638" t="s">
        <v>201</v>
      </c>
      <c r="BG128" s="642"/>
      <c r="BH128" s="642"/>
      <c r="BI128" s="642"/>
      <c r="BJ128" s="642"/>
      <c r="BK128" s="642"/>
      <c r="BL128" s="648"/>
      <c r="BM128" s="638">
        <v>15</v>
      </c>
      <c r="BN128" s="642"/>
      <c r="BO128" s="642"/>
      <c r="BP128" s="642"/>
      <c r="BQ128" s="642"/>
      <c r="BR128" s="642"/>
      <c r="BS128" s="648"/>
      <c r="BT128" s="638">
        <v>20</v>
      </c>
      <c r="BU128" s="642"/>
      <c r="BV128" s="642"/>
      <c r="BW128" s="642"/>
      <c r="BX128" s="642"/>
      <c r="BY128" s="642"/>
      <c r="BZ128" s="679"/>
      <c r="CA128" s="683"/>
      <c r="CB128" s="683"/>
      <c r="CC128" s="683"/>
      <c r="CD128" s="683"/>
      <c r="CE128" s="683"/>
      <c r="CF128" s="683"/>
      <c r="CG128" s="436"/>
      <c r="CH128" s="436"/>
      <c r="CI128" s="436"/>
      <c r="CJ128" s="701"/>
      <c r="CK128" s="710"/>
      <c r="CL128" s="717"/>
      <c r="CM128" s="717"/>
      <c r="CN128" s="717"/>
      <c r="CO128" s="721"/>
      <c r="CP128" s="724" t="s">
        <v>401</v>
      </c>
      <c r="CQ128" s="617"/>
      <c r="CR128" s="617"/>
      <c r="CS128" s="617"/>
      <c r="CT128" s="617"/>
      <c r="CU128" s="617"/>
      <c r="CV128" s="617"/>
      <c r="CW128" s="617"/>
      <c r="CX128" s="617"/>
      <c r="CY128" s="617"/>
      <c r="CZ128" s="617"/>
      <c r="DA128" s="617"/>
      <c r="DB128" s="617"/>
      <c r="DC128" s="617"/>
      <c r="DD128" s="617"/>
      <c r="DE128" s="617"/>
      <c r="DF128" s="636"/>
      <c r="DG128" s="732" t="s">
        <v>201</v>
      </c>
      <c r="DH128" s="735"/>
      <c r="DI128" s="735"/>
      <c r="DJ128" s="735"/>
      <c r="DK128" s="735"/>
      <c r="DL128" s="735" t="s">
        <v>201</v>
      </c>
      <c r="DM128" s="735"/>
      <c r="DN128" s="735"/>
      <c r="DO128" s="735"/>
      <c r="DP128" s="735"/>
      <c r="DQ128" s="735" t="s">
        <v>201</v>
      </c>
      <c r="DR128" s="735"/>
      <c r="DS128" s="735"/>
      <c r="DT128" s="735"/>
      <c r="DU128" s="735"/>
      <c r="DV128" s="746" t="s">
        <v>201</v>
      </c>
      <c r="DW128" s="746"/>
      <c r="DX128" s="746"/>
      <c r="DY128" s="746"/>
      <c r="DZ128" s="755"/>
    </row>
    <row r="129" spans="1:131" s="369" customFormat="1" ht="26.25" customHeight="1">
      <c r="A129" s="390" t="s">
        <v>176</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237</v>
      </c>
      <c r="X129" s="476"/>
      <c r="Y129" s="476"/>
      <c r="Z129" s="489"/>
      <c r="AA129" s="495">
        <v>1628248</v>
      </c>
      <c r="AB129" s="456"/>
      <c r="AC129" s="456"/>
      <c r="AD129" s="456"/>
      <c r="AE129" s="512"/>
      <c r="AF129" s="528">
        <v>1561807</v>
      </c>
      <c r="AG129" s="456"/>
      <c r="AH129" s="456"/>
      <c r="AI129" s="456"/>
      <c r="AJ129" s="512"/>
      <c r="AK129" s="528">
        <v>1508707</v>
      </c>
      <c r="AL129" s="456"/>
      <c r="AM129" s="456"/>
      <c r="AN129" s="456"/>
      <c r="AO129" s="512"/>
      <c r="AP129" s="557"/>
      <c r="AQ129" s="567"/>
      <c r="AR129" s="567"/>
      <c r="AS129" s="567"/>
      <c r="AT129" s="579"/>
      <c r="AU129" s="597"/>
      <c r="AV129" s="597"/>
      <c r="AW129" s="597"/>
      <c r="AX129" s="607" t="s">
        <v>119</v>
      </c>
      <c r="AY129" s="429"/>
      <c r="AZ129" s="429"/>
      <c r="BA129" s="429"/>
      <c r="BB129" s="429"/>
      <c r="BC129" s="429"/>
      <c r="BD129" s="429"/>
      <c r="BE129" s="482"/>
      <c r="BF129" s="639" t="s">
        <v>201</v>
      </c>
      <c r="BG129" s="643"/>
      <c r="BH129" s="643"/>
      <c r="BI129" s="643"/>
      <c r="BJ129" s="643"/>
      <c r="BK129" s="643"/>
      <c r="BL129" s="649"/>
      <c r="BM129" s="639">
        <v>20</v>
      </c>
      <c r="BN129" s="643"/>
      <c r="BO129" s="643"/>
      <c r="BP129" s="643"/>
      <c r="BQ129" s="643"/>
      <c r="BR129" s="643"/>
      <c r="BS129" s="649"/>
      <c r="BT129" s="639">
        <v>30</v>
      </c>
      <c r="BU129" s="675"/>
      <c r="BV129" s="675"/>
      <c r="BW129" s="675"/>
      <c r="BX129" s="675"/>
      <c r="BY129" s="675"/>
      <c r="BZ129" s="680"/>
      <c r="CA129" s="652"/>
      <c r="CB129" s="652"/>
      <c r="CC129" s="652"/>
      <c r="CD129" s="652"/>
      <c r="CE129" s="652"/>
      <c r="CF129" s="652"/>
      <c r="CG129" s="652"/>
      <c r="CH129" s="652"/>
      <c r="CI129" s="652"/>
      <c r="CJ129" s="652"/>
      <c r="CK129" s="652"/>
      <c r="CL129" s="652"/>
      <c r="CM129" s="652"/>
      <c r="CN129" s="652"/>
      <c r="CO129" s="652"/>
      <c r="CP129" s="652"/>
      <c r="CQ129" s="652"/>
      <c r="CR129" s="652"/>
      <c r="CS129" s="652"/>
      <c r="CT129" s="652"/>
      <c r="CU129" s="652"/>
      <c r="CV129" s="652"/>
      <c r="CW129" s="652"/>
      <c r="CX129" s="652"/>
      <c r="CY129" s="652"/>
      <c r="CZ129" s="652"/>
      <c r="DA129" s="652"/>
      <c r="DB129" s="652"/>
      <c r="DC129" s="652"/>
      <c r="DD129" s="652"/>
      <c r="DE129" s="652"/>
      <c r="DF129" s="652"/>
      <c r="DG129" s="652"/>
      <c r="DH129" s="652"/>
      <c r="DI129" s="652"/>
      <c r="DJ129" s="652"/>
      <c r="DK129" s="652"/>
      <c r="DL129" s="652"/>
      <c r="DM129" s="652"/>
      <c r="DN129" s="652"/>
      <c r="DO129" s="652"/>
      <c r="DP129" s="609"/>
      <c r="DQ129" s="609"/>
      <c r="DR129" s="609"/>
      <c r="DS129" s="609"/>
      <c r="DT129" s="609"/>
      <c r="DU129" s="609"/>
      <c r="DV129" s="609"/>
      <c r="DW129" s="609"/>
      <c r="DX129" s="609"/>
      <c r="DY129" s="609"/>
      <c r="DZ129" s="633"/>
    </row>
    <row r="130" spans="1:131" s="369" customFormat="1" ht="26.25" customHeight="1">
      <c r="A130" s="390" t="s">
        <v>497</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498</v>
      </c>
      <c r="X130" s="476"/>
      <c r="Y130" s="476"/>
      <c r="Z130" s="489"/>
      <c r="AA130" s="495">
        <v>375985</v>
      </c>
      <c r="AB130" s="456"/>
      <c r="AC130" s="456"/>
      <c r="AD130" s="456"/>
      <c r="AE130" s="512"/>
      <c r="AF130" s="528">
        <v>354438</v>
      </c>
      <c r="AG130" s="456"/>
      <c r="AH130" s="456"/>
      <c r="AI130" s="456"/>
      <c r="AJ130" s="512"/>
      <c r="AK130" s="528">
        <v>322018</v>
      </c>
      <c r="AL130" s="456"/>
      <c r="AM130" s="456"/>
      <c r="AN130" s="456"/>
      <c r="AO130" s="512"/>
      <c r="AP130" s="557"/>
      <c r="AQ130" s="567"/>
      <c r="AR130" s="567"/>
      <c r="AS130" s="567"/>
      <c r="AT130" s="579"/>
      <c r="AU130" s="597"/>
      <c r="AV130" s="597"/>
      <c r="AW130" s="597"/>
      <c r="AX130" s="607" t="s">
        <v>428</v>
      </c>
      <c r="AY130" s="429"/>
      <c r="AZ130" s="429"/>
      <c r="BA130" s="429"/>
      <c r="BB130" s="429"/>
      <c r="BC130" s="429"/>
      <c r="BD130" s="429"/>
      <c r="BE130" s="482"/>
      <c r="BF130" s="640">
        <v>0</v>
      </c>
      <c r="BG130" s="644"/>
      <c r="BH130" s="644"/>
      <c r="BI130" s="644"/>
      <c r="BJ130" s="644"/>
      <c r="BK130" s="644"/>
      <c r="BL130" s="650"/>
      <c r="BM130" s="640">
        <v>25</v>
      </c>
      <c r="BN130" s="644"/>
      <c r="BO130" s="644"/>
      <c r="BP130" s="644"/>
      <c r="BQ130" s="644"/>
      <c r="BR130" s="644"/>
      <c r="BS130" s="650"/>
      <c r="BT130" s="640">
        <v>35</v>
      </c>
      <c r="BU130" s="677"/>
      <c r="BV130" s="677"/>
      <c r="BW130" s="677"/>
      <c r="BX130" s="677"/>
      <c r="BY130" s="677"/>
      <c r="BZ130" s="681"/>
      <c r="CA130" s="652"/>
      <c r="CB130" s="652"/>
      <c r="CC130" s="652"/>
      <c r="CD130" s="652"/>
      <c r="CE130" s="652"/>
      <c r="CF130" s="652"/>
      <c r="CG130" s="652"/>
      <c r="CH130" s="652"/>
      <c r="CI130" s="652"/>
      <c r="CJ130" s="652"/>
      <c r="CK130" s="652"/>
      <c r="CL130" s="652"/>
      <c r="CM130" s="652"/>
      <c r="CN130" s="652"/>
      <c r="CO130" s="652"/>
      <c r="CP130" s="652"/>
      <c r="CQ130" s="652"/>
      <c r="CR130" s="652"/>
      <c r="CS130" s="652"/>
      <c r="CT130" s="652"/>
      <c r="CU130" s="652"/>
      <c r="CV130" s="652"/>
      <c r="CW130" s="652"/>
      <c r="CX130" s="652"/>
      <c r="CY130" s="652"/>
      <c r="CZ130" s="652"/>
      <c r="DA130" s="652"/>
      <c r="DB130" s="652"/>
      <c r="DC130" s="652"/>
      <c r="DD130" s="652"/>
      <c r="DE130" s="652"/>
      <c r="DF130" s="652"/>
      <c r="DG130" s="652"/>
      <c r="DH130" s="652"/>
      <c r="DI130" s="652"/>
      <c r="DJ130" s="652"/>
      <c r="DK130" s="652"/>
      <c r="DL130" s="652"/>
      <c r="DM130" s="652"/>
      <c r="DN130" s="652"/>
      <c r="DO130" s="652"/>
      <c r="DP130" s="609"/>
      <c r="DQ130" s="609"/>
      <c r="DR130" s="609"/>
      <c r="DS130" s="609"/>
      <c r="DT130" s="609"/>
      <c r="DU130" s="609"/>
      <c r="DV130" s="609"/>
      <c r="DW130" s="609"/>
      <c r="DX130" s="609"/>
      <c r="DY130" s="609"/>
      <c r="DZ130" s="633"/>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178</v>
      </c>
      <c r="X131" s="477"/>
      <c r="Y131" s="477"/>
      <c r="Z131" s="490"/>
      <c r="AA131" s="497">
        <v>1252263</v>
      </c>
      <c r="AB131" s="502"/>
      <c r="AC131" s="502"/>
      <c r="AD131" s="502"/>
      <c r="AE131" s="514"/>
      <c r="AF131" s="530">
        <v>1207369</v>
      </c>
      <c r="AG131" s="502"/>
      <c r="AH131" s="502"/>
      <c r="AI131" s="502"/>
      <c r="AJ131" s="514"/>
      <c r="AK131" s="530">
        <v>1186689</v>
      </c>
      <c r="AL131" s="502"/>
      <c r="AM131" s="502"/>
      <c r="AN131" s="502"/>
      <c r="AO131" s="514"/>
      <c r="AP131" s="558"/>
      <c r="AQ131" s="568"/>
      <c r="AR131" s="568"/>
      <c r="AS131" s="568"/>
      <c r="AT131" s="580"/>
      <c r="AU131" s="597"/>
      <c r="AV131" s="597"/>
      <c r="AW131" s="597"/>
      <c r="AX131" s="608" t="s">
        <v>468</v>
      </c>
      <c r="AY131" s="617"/>
      <c r="AZ131" s="617"/>
      <c r="BA131" s="617"/>
      <c r="BB131" s="617"/>
      <c r="BC131" s="617"/>
      <c r="BD131" s="617"/>
      <c r="BE131" s="636"/>
      <c r="BF131" s="641" t="s">
        <v>201</v>
      </c>
      <c r="BG131" s="645"/>
      <c r="BH131" s="645"/>
      <c r="BI131" s="645"/>
      <c r="BJ131" s="645"/>
      <c r="BK131" s="645"/>
      <c r="BL131" s="651"/>
      <c r="BM131" s="641">
        <v>350</v>
      </c>
      <c r="BN131" s="645"/>
      <c r="BO131" s="645"/>
      <c r="BP131" s="645"/>
      <c r="BQ131" s="645"/>
      <c r="BR131" s="645"/>
      <c r="BS131" s="651"/>
      <c r="BT131" s="674"/>
      <c r="BU131" s="676"/>
      <c r="BV131" s="676"/>
      <c r="BW131" s="676"/>
      <c r="BX131" s="676"/>
      <c r="BY131" s="676"/>
      <c r="BZ131" s="682"/>
      <c r="CA131" s="652"/>
      <c r="CB131" s="652"/>
      <c r="CC131" s="652"/>
      <c r="CD131" s="652"/>
      <c r="CE131" s="652"/>
      <c r="CF131" s="652"/>
      <c r="CG131" s="652"/>
      <c r="CH131" s="652"/>
      <c r="CI131" s="652"/>
      <c r="CJ131" s="652"/>
      <c r="CK131" s="652"/>
      <c r="CL131" s="652"/>
      <c r="CM131" s="652"/>
      <c r="CN131" s="652"/>
      <c r="CO131" s="652"/>
      <c r="CP131" s="652"/>
      <c r="CQ131" s="652"/>
      <c r="CR131" s="652"/>
      <c r="CS131" s="652"/>
      <c r="CT131" s="652"/>
      <c r="CU131" s="652"/>
      <c r="CV131" s="652"/>
      <c r="CW131" s="652"/>
      <c r="CX131" s="652"/>
      <c r="CY131" s="652"/>
      <c r="CZ131" s="652"/>
      <c r="DA131" s="652"/>
      <c r="DB131" s="652"/>
      <c r="DC131" s="652"/>
      <c r="DD131" s="652"/>
      <c r="DE131" s="652"/>
      <c r="DF131" s="652"/>
      <c r="DG131" s="652"/>
      <c r="DH131" s="652"/>
      <c r="DI131" s="652"/>
      <c r="DJ131" s="652"/>
      <c r="DK131" s="652"/>
      <c r="DL131" s="652"/>
      <c r="DM131" s="652"/>
      <c r="DN131" s="652"/>
      <c r="DO131" s="652"/>
      <c r="DP131" s="609"/>
      <c r="DQ131" s="609"/>
      <c r="DR131" s="609"/>
      <c r="DS131" s="609"/>
      <c r="DT131" s="609"/>
      <c r="DU131" s="609"/>
      <c r="DV131" s="609"/>
      <c r="DW131" s="609"/>
      <c r="DX131" s="609"/>
      <c r="DY131" s="609"/>
      <c r="DZ131" s="633"/>
    </row>
    <row r="132" spans="1:131" s="369" customFormat="1" ht="26.25" customHeight="1">
      <c r="A132" s="399" t="s">
        <v>29</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499</v>
      </c>
      <c r="W132" s="472"/>
      <c r="X132" s="472"/>
      <c r="Y132" s="472"/>
      <c r="Z132" s="491"/>
      <c r="AA132" s="498">
        <v>2.2654985409999999</v>
      </c>
      <c r="AB132" s="503"/>
      <c r="AC132" s="503"/>
      <c r="AD132" s="503"/>
      <c r="AE132" s="515"/>
      <c r="AF132" s="531">
        <v>-1.9653477930000001</v>
      </c>
      <c r="AG132" s="503"/>
      <c r="AH132" s="503"/>
      <c r="AI132" s="503"/>
      <c r="AJ132" s="515"/>
      <c r="AK132" s="531">
        <v>-0.17949100400000001</v>
      </c>
      <c r="AL132" s="503"/>
      <c r="AM132" s="503"/>
      <c r="AN132" s="503"/>
      <c r="AO132" s="515"/>
      <c r="AP132" s="559"/>
      <c r="AQ132" s="569"/>
      <c r="AR132" s="569"/>
      <c r="AS132" s="569"/>
      <c r="AT132" s="581"/>
      <c r="AU132" s="596"/>
      <c r="AV132" s="598"/>
      <c r="AW132" s="598"/>
      <c r="AX132" s="609"/>
      <c r="AY132" s="609"/>
      <c r="AZ132" s="609"/>
      <c r="BA132" s="609"/>
      <c r="BB132" s="609"/>
      <c r="BC132" s="609"/>
      <c r="BD132" s="609"/>
      <c r="BE132" s="609"/>
      <c r="BF132" s="609"/>
      <c r="BG132" s="609"/>
      <c r="BH132" s="609"/>
      <c r="BI132" s="609"/>
      <c r="BJ132" s="609"/>
      <c r="BK132" s="609"/>
      <c r="BL132" s="609"/>
      <c r="BM132" s="609"/>
      <c r="BN132" s="609"/>
      <c r="BO132" s="609"/>
      <c r="BP132" s="609"/>
      <c r="BQ132" s="609"/>
      <c r="BR132" s="609"/>
      <c r="BS132" s="609"/>
      <c r="BT132" s="609"/>
      <c r="BU132" s="609"/>
      <c r="BV132" s="609"/>
      <c r="BW132" s="609"/>
      <c r="BX132" s="609"/>
      <c r="BY132" s="609"/>
      <c r="BZ132" s="609"/>
      <c r="CA132" s="652"/>
      <c r="CB132" s="652"/>
      <c r="CC132" s="652"/>
      <c r="CD132" s="652"/>
      <c r="CE132" s="652"/>
      <c r="CF132" s="652"/>
      <c r="CG132" s="652"/>
      <c r="CH132" s="652"/>
      <c r="CI132" s="652"/>
      <c r="CJ132" s="652"/>
      <c r="CK132" s="652"/>
      <c r="CL132" s="652"/>
      <c r="CM132" s="652"/>
      <c r="CN132" s="652"/>
      <c r="CO132" s="652"/>
      <c r="CP132" s="652"/>
      <c r="CQ132" s="652"/>
      <c r="CR132" s="652"/>
      <c r="CS132" s="652"/>
      <c r="CT132" s="652"/>
      <c r="CU132" s="652"/>
      <c r="CV132" s="652"/>
      <c r="CW132" s="652"/>
      <c r="CX132" s="652"/>
      <c r="CY132" s="652"/>
      <c r="CZ132" s="652"/>
      <c r="DA132" s="652"/>
      <c r="DB132" s="652"/>
      <c r="DC132" s="652"/>
      <c r="DD132" s="652"/>
      <c r="DE132" s="652"/>
      <c r="DF132" s="652"/>
      <c r="DG132" s="652"/>
      <c r="DH132" s="652"/>
      <c r="DI132" s="652"/>
      <c r="DJ132" s="652"/>
      <c r="DK132" s="652"/>
      <c r="DL132" s="652"/>
      <c r="DM132" s="652"/>
      <c r="DN132" s="652"/>
      <c r="DO132" s="652"/>
      <c r="DP132" s="633"/>
      <c r="DQ132" s="633"/>
      <c r="DR132" s="633"/>
      <c r="DS132" s="633"/>
      <c r="DT132" s="633"/>
      <c r="DU132" s="633"/>
      <c r="DV132" s="633"/>
      <c r="DW132" s="633"/>
      <c r="DX132" s="633"/>
      <c r="DY132" s="633"/>
      <c r="DZ132" s="633"/>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86</v>
      </c>
      <c r="W133" s="410"/>
      <c r="X133" s="410"/>
      <c r="Y133" s="410"/>
      <c r="Z133" s="492"/>
      <c r="AA133" s="499">
        <v>4.4000000000000004</v>
      </c>
      <c r="AB133" s="504"/>
      <c r="AC133" s="504"/>
      <c r="AD133" s="504"/>
      <c r="AE133" s="516"/>
      <c r="AF133" s="499">
        <v>1.2</v>
      </c>
      <c r="AG133" s="504"/>
      <c r="AH133" s="504"/>
      <c r="AI133" s="504"/>
      <c r="AJ133" s="516"/>
      <c r="AK133" s="499">
        <v>0</v>
      </c>
      <c r="AL133" s="504"/>
      <c r="AM133" s="504"/>
      <c r="AN133" s="504"/>
      <c r="AO133" s="516"/>
      <c r="AP133" s="560"/>
      <c r="AQ133" s="570"/>
      <c r="AR133" s="570"/>
      <c r="AS133" s="570"/>
      <c r="AT133" s="582"/>
      <c r="AU133" s="598"/>
      <c r="AV133" s="598"/>
      <c r="AW133" s="598"/>
      <c r="AX133" s="598"/>
      <c r="AY133" s="598"/>
      <c r="AZ133" s="598"/>
      <c r="BA133" s="598"/>
      <c r="BB133" s="598"/>
      <c r="BC133" s="598"/>
      <c r="BD133" s="598"/>
      <c r="BE133" s="598"/>
      <c r="BF133" s="598"/>
      <c r="BG133" s="598"/>
      <c r="BH133" s="598"/>
      <c r="BI133" s="598"/>
      <c r="BJ133" s="598"/>
      <c r="BK133" s="598"/>
      <c r="BL133" s="598"/>
      <c r="BM133" s="598"/>
      <c r="BN133" s="652"/>
      <c r="BO133" s="652"/>
      <c r="BP133" s="652"/>
      <c r="BQ133" s="652"/>
      <c r="BR133" s="652"/>
      <c r="BS133" s="652"/>
      <c r="BT133" s="652"/>
      <c r="BU133" s="652"/>
      <c r="BV133" s="652"/>
      <c r="BW133" s="652"/>
      <c r="BX133" s="652"/>
      <c r="BY133" s="652"/>
      <c r="BZ133" s="652"/>
      <c r="CA133" s="652"/>
      <c r="CB133" s="652"/>
      <c r="CC133" s="652"/>
      <c r="CD133" s="652"/>
      <c r="CE133" s="652"/>
      <c r="CF133" s="652"/>
      <c r="CG133" s="652"/>
      <c r="CH133" s="652"/>
      <c r="CI133" s="652"/>
      <c r="CJ133" s="652"/>
      <c r="CK133" s="652"/>
      <c r="CL133" s="652"/>
      <c r="CM133" s="652"/>
      <c r="CN133" s="652"/>
      <c r="CO133" s="652"/>
      <c r="CP133" s="652"/>
      <c r="CQ133" s="652"/>
      <c r="CR133" s="652"/>
      <c r="CS133" s="652"/>
      <c r="CT133" s="652"/>
      <c r="CU133" s="652"/>
      <c r="CV133" s="652"/>
      <c r="CW133" s="652"/>
      <c r="CX133" s="652"/>
      <c r="CY133" s="652"/>
      <c r="CZ133" s="652"/>
      <c r="DA133" s="652"/>
      <c r="DB133" s="652"/>
      <c r="DC133" s="652"/>
      <c r="DD133" s="652"/>
      <c r="DE133" s="652"/>
      <c r="DF133" s="652"/>
      <c r="DG133" s="652"/>
      <c r="DH133" s="652"/>
      <c r="DI133" s="652"/>
      <c r="DJ133" s="652"/>
      <c r="DK133" s="652"/>
      <c r="DL133" s="652"/>
      <c r="DM133" s="652"/>
      <c r="DN133" s="652"/>
      <c r="DO133" s="652"/>
      <c r="DP133" s="633"/>
      <c r="DQ133" s="633"/>
      <c r="DR133" s="633"/>
      <c r="DS133" s="633"/>
      <c r="DT133" s="633"/>
      <c r="DU133" s="633"/>
      <c r="DV133" s="633"/>
      <c r="DW133" s="633"/>
      <c r="DX133" s="633"/>
      <c r="DY133" s="633"/>
      <c r="DZ133" s="633"/>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8"/>
      <c r="AV134" s="598"/>
      <c r="AW134" s="598"/>
      <c r="AX134" s="598"/>
      <c r="AY134" s="598"/>
      <c r="AZ134" s="598"/>
      <c r="BA134" s="598"/>
      <c r="BB134" s="598"/>
      <c r="BC134" s="598"/>
      <c r="BD134" s="598"/>
      <c r="BE134" s="598"/>
      <c r="BF134" s="598"/>
      <c r="BG134" s="598"/>
      <c r="BH134" s="598"/>
      <c r="BI134" s="598"/>
      <c r="BJ134" s="598"/>
      <c r="BK134" s="598"/>
      <c r="BL134" s="598"/>
      <c r="BM134" s="598"/>
      <c r="BN134" s="652"/>
      <c r="BO134" s="652"/>
      <c r="BP134" s="652"/>
      <c r="BQ134" s="652"/>
      <c r="BR134" s="652"/>
      <c r="BS134" s="652"/>
      <c r="BT134" s="652"/>
      <c r="BU134" s="652"/>
      <c r="BV134" s="652"/>
      <c r="BW134" s="652"/>
      <c r="BX134" s="652"/>
      <c r="BY134" s="652"/>
      <c r="BZ134" s="652"/>
      <c r="CA134" s="652"/>
      <c r="CB134" s="652"/>
      <c r="CC134" s="652"/>
      <c r="CD134" s="652"/>
      <c r="CE134" s="652"/>
      <c r="CF134" s="652"/>
      <c r="CG134" s="652"/>
      <c r="CH134" s="652"/>
      <c r="CI134" s="652"/>
      <c r="CJ134" s="652"/>
      <c r="CK134" s="652"/>
      <c r="CL134" s="652"/>
      <c r="CM134" s="652"/>
      <c r="CN134" s="652"/>
      <c r="CO134" s="652"/>
      <c r="CP134" s="652"/>
      <c r="CQ134" s="652"/>
      <c r="CR134" s="652"/>
      <c r="CS134" s="652"/>
      <c r="CT134" s="652"/>
      <c r="CU134" s="652"/>
      <c r="CV134" s="652"/>
      <c r="CW134" s="652"/>
      <c r="CX134" s="652"/>
      <c r="CY134" s="652"/>
      <c r="CZ134" s="652"/>
      <c r="DA134" s="652"/>
      <c r="DB134" s="652"/>
      <c r="DC134" s="652"/>
      <c r="DD134" s="652"/>
      <c r="DE134" s="652"/>
      <c r="DF134" s="652"/>
      <c r="DG134" s="652"/>
      <c r="DH134" s="652"/>
      <c r="DI134" s="652"/>
      <c r="DJ134" s="652"/>
      <c r="DK134" s="652"/>
      <c r="DL134" s="652"/>
      <c r="DM134" s="652"/>
      <c r="DN134" s="652"/>
      <c r="DO134" s="652"/>
      <c r="DP134" s="633"/>
      <c r="DQ134" s="633"/>
      <c r="DR134" s="633"/>
      <c r="DS134" s="633"/>
      <c r="DT134" s="633"/>
      <c r="DU134" s="633"/>
      <c r="DV134" s="633"/>
      <c r="DW134" s="633"/>
      <c r="DX134" s="633"/>
      <c r="DY134" s="633"/>
      <c r="DZ134" s="633"/>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8beVD1sDzpfzEMuT+ZoVCtAf9XAY4GlbNnLIDslQj6QaVPPYLbBYWJqGjk34XVNVotPbYY2gcuKUpvSf+Guz8A==" saltValue="TWn832nMrN/Tfx+fNicoX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7" customWidth="1"/>
    <col min="121" max="121" width="0" style="758" hidden="1" customWidth="1"/>
    <col min="122" max="16384" width="9" style="758" hidden="1" customWidth="1"/>
  </cols>
  <sheetData>
    <row r="1" spans="1:120">
      <c r="A1" s="758"/>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758"/>
      <c r="AN1" s="758"/>
      <c r="AO1" s="758"/>
      <c r="AP1" s="758"/>
      <c r="AQ1" s="758"/>
      <c r="AR1" s="758"/>
      <c r="AS1" s="758"/>
      <c r="AT1" s="758"/>
      <c r="AU1" s="758"/>
      <c r="AV1" s="758"/>
      <c r="AW1" s="758"/>
      <c r="AX1" s="758"/>
      <c r="AY1" s="758"/>
      <c r="AZ1" s="758"/>
      <c r="BA1" s="758"/>
      <c r="BB1" s="758"/>
      <c r="BC1" s="758"/>
      <c r="BD1" s="758"/>
      <c r="BE1" s="758"/>
      <c r="BF1" s="758"/>
      <c r="BG1" s="758"/>
      <c r="BH1" s="758"/>
      <c r="BI1" s="758"/>
      <c r="BJ1" s="758"/>
      <c r="BK1" s="758"/>
      <c r="BL1" s="758"/>
      <c r="BM1" s="758"/>
      <c r="BN1" s="758"/>
      <c r="BO1" s="758"/>
      <c r="BP1" s="758"/>
      <c r="BQ1" s="758"/>
      <c r="BR1" s="758"/>
      <c r="BS1" s="758"/>
      <c r="BT1" s="758"/>
      <c r="BU1" s="758"/>
      <c r="BV1" s="758"/>
      <c r="BW1" s="758"/>
      <c r="BX1" s="758"/>
      <c r="BY1" s="758"/>
      <c r="BZ1" s="758"/>
      <c r="CA1" s="758"/>
      <c r="CB1" s="758"/>
      <c r="CC1" s="758"/>
      <c r="CD1" s="758"/>
      <c r="CE1" s="758"/>
      <c r="CF1" s="758"/>
      <c r="CG1" s="758"/>
      <c r="CH1" s="758"/>
      <c r="CI1" s="758"/>
      <c r="CJ1" s="758"/>
      <c r="CK1" s="758"/>
      <c r="CL1" s="758"/>
      <c r="CM1" s="758"/>
      <c r="CN1" s="758"/>
      <c r="CO1" s="758"/>
      <c r="CP1" s="758"/>
      <c r="CQ1" s="758"/>
      <c r="CR1" s="758"/>
      <c r="CS1" s="758"/>
      <c r="CT1" s="758"/>
      <c r="CU1" s="758"/>
      <c r="CV1" s="758"/>
      <c r="CW1" s="758"/>
      <c r="CX1" s="758"/>
      <c r="CY1" s="758"/>
      <c r="CZ1" s="758"/>
      <c r="DA1" s="758"/>
      <c r="DB1" s="758"/>
      <c r="DC1" s="758"/>
      <c r="DD1" s="758"/>
      <c r="DE1" s="758"/>
      <c r="DF1" s="758"/>
      <c r="DG1" s="758"/>
      <c r="DH1" s="758"/>
      <c r="DI1" s="758"/>
      <c r="DJ1" s="758"/>
      <c r="DK1" s="758"/>
      <c r="DL1" s="758"/>
      <c r="DM1" s="758"/>
      <c r="DN1" s="758"/>
      <c r="DO1" s="758"/>
      <c r="DP1" s="758"/>
    </row>
    <row r="2" spans="1:120"/>
    <row r="3" spans="1:120"/>
    <row r="4" spans="1:120"/>
    <row r="5" spans="1:120"/>
    <row r="6" spans="1:120"/>
    <row r="7" spans="1:120"/>
    <row r="8" spans="1:120"/>
    <row r="9" spans="1:120"/>
    <row r="10" spans="1:120"/>
    <row r="11" spans="1:120"/>
    <row r="12" spans="1:120"/>
    <row r="13" spans="1:120"/>
    <row r="14" spans="1:120"/>
    <row r="15" spans="1:120"/>
    <row r="16" spans="1:120">
      <c r="DP16" s="758"/>
    </row>
    <row r="17" spans="119:120">
      <c r="DP17" s="758"/>
    </row>
    <row r="18" spans="119:120"/>
    <row r="19" spans="119:120"/>
    <row r="20" spans="119:120">
      <c r="DO20" s="758"/>
      <c r="DP20" s="758"/>
    </row>
    <row r="21" spans="119:120">
      <c r="DP21" s="758"/>
    </row>
    <row r="22" spans="119:120"/>
    <row r="23" spans="119:120">
      <c r="DO23" s="758"/>
      <c r="DP23" s="758"/>
    </row>
    <row r="24" spans="119:120">
      <c r="DP24" s="758"/>
    </row>
    <row r="25" spans="119:120">
      <c r="DP25" s="758"/>
    </row>
    <row r="26" spans="119:120">
      <c r="DO26" s="758"/>
      <c r="DP26" s="758"/>
    </row>
    <row r="27" spans="119:120"/>
    <row r="28" spans="119:120">
      <c r="DO28" s="758"/>
      <c r="DP28" s="758"/>
    </row>
    <row r="29" spans="119:120">
      <c r="DP29" s="758"/>
    </row>
    <row r="30" spans="119:120"/>
    <row r="31" spans="119:120">
      <c r="DO31" s="758"/>
      <c r="DP31" s="758"/>
    </row>
    <row r="32" spans="119:120"/>
    <row r="33" spans="98:120">
      <c r="DO33" s="758"/>
      <c r="DP33" s="758"/>
    </row>
    <row r="34" spans="98:120">
      <c r="DM34" s="758"/>
    </row>
    <row r="35" spans="98:120">
      <c r="CT35" s="758"/>
      <c r="CU35" s="758"/>
      <c r="CV35" s="758"/>
      <c r="CY35" s="758"/>
      <c r="CZ35" s="758"/>
      <c r="DA35" s="758"/>
      <c r="DD35" s="758"/>
      <c r="DE35" s="758"/>
      <c r="DF35" s="758"/>
      <c r="DI35" s="758"/>
      <c r="DJ35" s="758"/>
      <c r="DK35" s="758"/>
      <c r="DM35" s="758"/>
      <c r="DN35" s="758"/>
      <c r="DO35" s="758"/>
      <c r="DP35" s="758"/>
    </row>
    <row r="36" spans="98:120"/>
    <row r="37" spans="98:120">
      <c r="CW37" s="758"/>
      <c r="DB37" s="758"/>
      <c r="DG37" s="758"/>
      <c r="DL37" s="758"/>
      <c r="DP37" s="758"/>
    </row>
    <row r="38" spans="98:120">
      <c r="CT38" s="758"/>
      <c r="CU38" s="758"/>
      <c r="CV38" s="758"/>
      <c r="CW38" s="758"/>
      <c r="CY38" s="758"/>
      <c r="CZ38" s="758"/>
      <c r="DA38" s="758"/>
      <c r="DB38" s="758"/>
      <c r="DD38" s="758"/>
      <c r="DE38" s="758"/>
      <c r="DF38" s="758"/>
      <c r="DG38" s="758"/>
      <c r="DI38" s="758"/>
      <c r="DJ38" s="758"/>
      <c r="DK38" s="758"/>
      <c r="DL38" s="758"/>
      <c r="DN38" s="758"/>
      <c r="DO38" s="758"/>
      <c r="DP38" s="758"/>
    </row>
    <row r="39" spans="98:120"/>
    <row r="40" spans="98:120"/>
    <row r="41" spans="98:120"/>
    <row r="42" spans="98:120"/>
    <row r="43" spans="98:120"/>
    <row r="44" spans="98:120"/>
    <row r="45" spans="98:120"/>
    <row r="46" spans="98:120"/>
    <row r="47" spans="98:120"/>
    <row r="48" spans="98:120"/>
    <row r="49" spans="22:120">
      <c r="DN49" s="758"/>
      <c r="DO49" s="758"/>
      <c r="DP49" s="75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8"/>
      <c r="CS63" s="758"/>
      <c r="CX63" s="758"/>
      <c r="DC63" s="758"/>
      <c r="DH63" s="758"/>
    </row>
    <row r="64" spans="22:120">
      <c r="V64" s="758"/>
    </row>
    <row r="65" spans="15:120">
      <c r="X65" s="758"/>
      <c r="Z65" s="758"/>
      <c r="AA65" s="758"/>
      <c r="AB65" s="758"/>
      <c r="AC65" s="758"/>
      <c r="AD65" s="758"/>
      <c r="AE65" s="758"/>
      <c r="AF65" s="758"/>
      <c r="AG65" s="758"/>
      <c r="AH65" s="758"/>
      <c r="AI65" s="758"/>
      <c r="AJ65" s="758"/>
      <c r="AK65" s="758"/>
      <c r="AL65" s="758"/>
      <c r="AM65" s="758"/>
      <c r="AN65" s="758"/>
      <c r="AO65" s="758"/>
      <c r="AP65" s="758"/>
      <c r="AQ65" s="758"/>
      <c r="AR65" s="758"/>
      <c r="AS65" s="758"/>
      <c r="AT65" s="758"/>
      <c r="AU65" s="758"/>
      <c r="AV65" s="758"/>
      <c r="AW65" s="758"/>
      <c r="AX65" s="758"/>
      <c r="AY65" s="758"/>
      <c r="AZ65" s="758"/>
      <c r="BA65" s="758"/>
      <c r="BB65" s="758"/>
      <c r="BC65" s="758"/>
      <c r="BD65" s="758"/>
      <c r="BE65" s="758"/>
      <c r="BF65" s="758"/>
      <c r="BG65" s="758"/>
      <c r="BH65" s="758"/>
      <c r="BI65" s="758"/>
      <c r="BJ65" s="758"/>
      <c r="BK65" s="758"/>
      <c r="BL65" s="758"/>
      <c r="BM65" s="758"/>
      <c r="BN65" s="758"/>
      <c r="BO65" s="758"/>
      <c r="BP65" s="758"/>
      <c r="BQ65" s="758"/>
      <c r="BR65" s="758"/>
      <c r="BS65" s="758"/>
      <c r="BT65" s="758"/>
      <c r="BU65" s="758"/>
      <c r="BV65" s="758"/>
      <c r="BW65" s="758"/>
      <c r="BX65" s="758"/>
      <c r="BY65" s="758"/>
      <c r="BZ65" s="758"/>
      <c r="CA65" s="758"/>
      <c r="CB65" s="758"/>
      <c r="CC65" s="758"/>
      <c r="CD65" s="758"/>
      <c r="CE65" s="758"/>
      <c r="CF65" s="758"/>
      <c r="CG65" s="758"/>
      <c r="CH65" s="758"/>
      <c r="CI65" s="758"/>
      <c r="CJ65" s="758"/>
      <c r="CK65" s="758"/>
      <c r="CL65" s="758"/>
      <c r="CM65" s="758"/>
      <c r="CN65" s="758"/>
      <c r="CO65" s="758"/>
      <c r="CP65" s="758"/>
      <c r="CQ65" s="758"/>
      <c r="CR65" s="758"/>
      <c r="CU65" s="758"/>
      <c r="CZ65" s="758"/>
      <c r="DE65" s="758"/>
      <c r="DJ65" s="758"/>
    </row>
    <row r="66" spans="15:120">
      <c r="Q66" s="758"/>
      <c r="S66" s="758"/>
      <c r="U66" s="758"/>
      <c r="DM66" s="758"/>
    </row>
    <row r="67" spans="15:120">
      <c r="O67" s="758"/>
      <c r="P67" s="758"/>
      <c r="R67" s="758"/>
      <c r="T67" s="758"/>
      <c r="Y67" s="758"/>
      <c r="CT67" s="758"/>
      <c r="CV67" s="758"/>
      <c r="CW67" s="758"/>
      <c r="CY67" s="758"/>
      <c r="DA67" s="758"/>
      <c r="DB67" s="758"/>
      <c r="DD67" s="758"/>
      <c r="DF67" s="758"/>
      <c r="DG67" s="758"/>
      <c r="DI67" s="758"/>
      <c r="DK67" s="758"/>
      <c r="DL67" s="758"/>
      <c r="DN67" s="758"/>
      <c r="DO67" s="758"/>
      <c r="DP67" s="758"/>
    </row>
    <row r="68" spans="15:120"/>
    <row r="69" spans="15:120"/>
    <row r="70" spans="15:120"/>
    <row r="71" spans="15:120"/>
    <row r="72" spans="15:120">
      <c r="DP72" s="758"/>
    </row>
    <row r="73" spans="15:120">
      <c r="DP73" s="75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8"/>
      <c r="CX96" s="758"/>
      <c r="DC96" s="758"/>
      <c r="DH96" s="758"/>
    </row>
    <row r="97" spans="24:120">
      <c r="CS97" s="758"/>
      <c r="CX97" s="758"/>
      <c r="DC97" s="758"/>
      <c r="DH97" s="758"/>
      <c r="DP97" s="757" t="s">
        <v>100</v>
      </c>
    </row>
    <row r="98" spans="24:120" hidden="1">
      <c r="CS98" s="758"/>
      <c r="CX98" s="758"/>
      <c r="DC98" s="758"/>
      <c r="DH98" s="758"/>
    </row>
    <row r="99" spans="24:120" hidden="1">
      <c r="CS99" s="758"/>
      <c r="CX99" s="758"/>
      <c r="DC99" s="758"/>
      <c r="DH99" s="758"/>
    </row>
    <row r="100" spans="24:120" hidden="1"/>
    <row r="101" spans="24:120" ht="12" hidden="1" customHeight="1">
      <c r="X101" s="758"/>
      <c r="Y101" s="758"/>
      <c r="Z101" s="758"/>
      <c r="AA101" s="758"/>
      <c r="AB101" s="758"/>
      <c r="AC101" s="758"/>
      <c r="AD101" s="758"/>
      <c r="AE101" s="758"/>
      <c r="AF101" s="758"/>
      <c r="AG101" s="758"/>
      <c r="AH101" s="758"/>
      <c r="AI101" s="758"/>
      <c r="AJ101" s="758"/>
      <c r="AK101" s="758"/>
      <c r="AL101" s="758"/>
      <c r="AM101" s="758"/>
      <c r="AN101" s="758"/>
      <c r="AO101" s="758"/>
      <c r="AP101" s="758"/>
      <c r="AQ101" s="758"/>
      <c r="AR101" s="758"/>
      <c r="AS101" s="758"/>
      <c r="AT101" s="758"/>
      <c r="AU101" s="758"/>
      <c r="AV101" s="758"/>
      <c r="AW101" s="758"/>
      <c r="AX101" s="758"/>
      <c r="AY101" s="758"/>
      <c r="AZ101" s="758"/>
      <c r="BA101" s="758"/>
      <c r="BB101" s="758"/>
      <c r="BC101" s="758"/>
      <c r="BD101" s="758"/>
      <c r="BE101" s="758"/>
      <c r="BF101" s="758"/>
      <c r="BG101" s="758"/>
      <c r="BH101" s="758"/>
      <c r="BI101" s="758"/>
      <c r="BJ101" s="758"/>
      <c r="BK101" s="758"/>
      <c r="BL101" s="758"/>
      <c r="BM101" s="758"/>
      <c r="BN101" s="758"/>
      <c r="BO101" s="758"/>
      <c r="BP101" s="758"/>
      <c r="BQ101" s="758"/>
      <c r="BR101" s="758"/>
      <c r="BS101" s="758"/>
      <c r="BT101" s="758"/>
      <c r="BU101" s="758"/>
      <c r="BV101" s="758"/>
      <c r="BW101" s="758"/>
      <c r="BX101" s="758"/>
      <c r="BY101" s="758"/>
      <c r="BZ101" s="758"/>
      <c r="CA101" s="758"/>
      <c r="CB101" s="758"/>
      <c r="CC101" s="758"/>
      <c r="CD101" s="758"/>
      <c r="CE101" s="758"/>
      <c r="CF101" s="758"/>
      <c r="CG101" s="758"/>
      <c r="CH101" s="758"/>
      <c r="CI101" s="758"/>
      <c r="CJ101" s="758"/>
      <c r="CK101" s="758"/>
      <c r="CL101" s="758"/>
      <c r="CM101" s="758"/>
      <c r="CN101" s="758"/>
      <c r="CO101" s="758"/>
      <c r="CP101" s="758"/>
      <c r="CQ101" s="758"/>
      <c r="CR101" s="758"/>
      <c r="CU101" s="758"/>
      <c r="CZ101" s="758"/>
      <c r="DE101" s="758"/>
      <c r="DJ101" s="758"/>
    </row>
    <row r="102" spans="24:120" ht="1.5" hidden="1" customHeight="1">
      <c r="CU102" s="758"/>
      <c r="CZ102" s="758"/>
      <c r="DE102" s="758"/>
      <c r="DJ102" s="758"/>
      <c r="DM102" s="758"/>
    </row>
    <row r="103" spans="24:120" hidden="1">
      <c r="CT103" s="758"/>
      <c r="CV103" s="758"/>
      <c r="CW103" s="758"/>
      <c r="CY103" s="758"/>
      <c r="DA103" s="758"/>
      <c r="DB103" s="758"/>
      <c r="DD103" s="758"/>
      <c r="DF103" s="758"/>
      <c r="DG103" s="758"/>
      <c r="DI103" s="758"/>
      <c r="DK103" s="758"/>
      <c r="DL103" s="758"/>
      <c r="DM103" s="758"/>
      <c r="DN103" s="758"/>
      <c r="DO103" s="758"/>
      <c r="DP103" s="758"/>
    </row>
    <row r="104" spans="24:120" hidden="1">
      <c r="CV104" s="758"/>
      <c r="CW104" s="758"/>
      <c r="DA104" s="758"/>
      <c r="DB104" s="758"/>
      <c r="DF104" s="758"/>
      <c r="DG104" s="758"/>
      <c r="DK104" s="758"/>
      <c r="DL104" s="758"/>
      <c r="DN104" s="758"/>
      <c r="DO104" s="758"/>
      <c r="DP104" s="758"/>
    </row>
    <row r="105" spans="24:120" ht="12.75" hidden="1" customHeight="1"/>
    <row r="106" spans="24:120" hidden="1"/>
    <row r="107" spans="24:120" hidden="1"/>
    <row r="108" spans="24:120" hidden="1"/>
    <row r="109" spans="24:120" hidden="1"/>
    <row r="110" spans="24:120" hidden="1"/>
  </sheetData>
  <sheetProtection algorithmName="SHA-512" hashValue="2nynnBX3X5xI9Rg9So3lM/0KWTDE0vwW+r5VBHXOSLmE+K4zk0DwyzkF0sb29tvquFQskhF3wVUXj1RdyY313A==" saltValue="ph/Ca+Pc1tP5Z5KMxU/f6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7" customWidth="1"/>
    <col min="117" max="16384" width="9" style="758" hidden="1" customWidth="1"/>
  </cols>
  <sheetData>
    <row r="1" spans="2:116">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758"/>
      <c r="AN1" s="758"/>
      <c r="AO1" s="758"/>
      <c r="AP1" s="758"/>
      <c r="AQ1" s="758"/>
      <c r="AR1" s="758"/>
      <c r="AS1" s="758"/>
      <c r="AT1" s="758"/>
      <c r="AU1" s="758"/>
      <c r="AV1" s="758"/>
      <c r="AW1" s="758"/>
      <c r="AX1" s="758"/>
      <c r="AY1" s="758"/>
      <c r="AZ1" s="758"/>
      <c r="BA1" s="758"/>
      <c r="BB1" s="758"/>
      <c r="BC1" s="758"/>
      <c r="BD1" s="758"/>
      <c r="BE1" s="758"/>
      <c r="BF1" s="758"/>
      <c r="BG1" s="758"/>
      <c r="BH1" s="758"/>
      <c r="BI1" s="758"/>
      <c r="BJ1" s="758"/>
      <c r="BK1" s="758"/>
      <c r="BL1" s="758"/>
      <c r="BM1" s="758"/>
      <c r="BN1" s="758"/>
      <c r="BO1" s="758"/>
      <c r="BP1" s="758"/>
      <c r="BQ1" s="758"/>
      <c r="BR1" s="758"/>
      <c r="BS1" s="758"/>
      <c r="BT1" s="758"/>
      <c r="BU1" s="758"/>
      <c r="BV1" s="758"/>
      <c r="BW1" s="758"/>
      <c r="BX1" s="758"/>
      <c r="BY1" s="758"/>
      <c r="BZ1" s="758"/>
      <c r="CA1" s="758"/>
      <c r="CB1" s="758"/>
      <c r="CC1" s="758"/>
      <c r="CD1" s="758"/>
      <c r="CE1" s="758"/>
      <c r="CF1" s="758"/>
      <c r="CG1" s="758"/>
      <c r="CH1" s="758"/>
      <c r="CI1" s="758"/>
      <c r="CJ1" s="758"/>
      <c r="CK1" s="758"/>
      <c r="CL1" s="758"/>
      <c r="CM1" s="758"/>
      <c r="CN1" s="758"/>
      <c r="CO1" s="758"/>
      <c r="CP1" s="758"/>
      <c r="CQ1" s="758"/>
      <c r="CR1" s="758"/>
      <c r="CS1" s="758"/>
      <c r="CT1" s="758"/>
      <c r="CU1" s="758"/>
      <c r="CV1" s="758"/>
      <c r="CW1" s="758"/>
      <c r="CX1" s="758"/>
      <c r="CY1" s="758"/>
      <c r="CZ1" s="758"/>
      <c r="DA1" s="758"/>
      <c r="DB1" s="758"/>
      <c r="DC1" s="758"/>
      <c r="DD1" s="758"/>
      <c r="DE1" s="758"/>
      <c r="DF1" s="758"/>
      <c r="DG1" s="758"/>
      <c r="DH1" s="758"/>
      <c r="DI1" s="758"/>
      <c r="DJ1" s="758"/>
      <c r="DK1" s="758"/>
      <c r="DL1" s="758"/>
    </row>
    <row r="2" spans="2:116"/>
    <row r="3" spans="2:116"/>
    <row r="4" spans="2:116">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758"/>
      <c r="BA4" s="758"/>
      <c r="BB4" s="758"/>
      <c r="BC4" s="758"/>
      <c r="BD4" s="758"/>
      <c r="BE4" s="758"/>
      <c r="BF4" s="758"/>
      <c r="BG4" s="758"/>
      <c r="BH4" s="758"/>
      <c r="BI4" s="758"/>
      <c r="BJ4" s="758"/>
      <c r="BK4" s="758"/>
      <c r="BL4" s="758"/>
      <c r="BM4" s="758"/>
      <c r="BN4" s="758"/>
      <c r="BO4" s="758"/>
      <c r="BP4" s="758"/>
      <c r="BQ4" s="758"/>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row>
    <row r="5" spans="2:116">
      <c r="R5" s="758"/>
      <c r="S5" s="758"/>
      <c r="T5" s="758"/>
      <c r="U5" s="758"/>
      <c r="V5" s="758"/>
      <c r="W5" s="758"/>
      <c r="X5" s="758"/>
      <c r="Y5" s="758"/>
      <c r="Z5" s="758"/>
      <c r="AA5" s="758"/>
      <c r="AB5" s="758"/>
      <c r="AC5" s="758"/>
      <c r="AD5" s="758"/>
      <c r="AE5" s="758"/>
      <c r="AF5" s="758"/>
      <c r="AG5" s="758"/>
      <c r="AH5" s="758"/>
      <c r="AI5" s="758"/>
      <c r="AJ5" s="758"/>
      <c r="AK5" s="758"/>
      <c r="AL5" s="758"/>
      <c r="AM5" s="758"/>
      <c r="AN5" s="758"/>
      <c r="AO5" s="758"/>
      <c r="AP5" s="758"/>
      <c r="AQ5" s="758"/>
      <c r="AR5" s="758"/>
      <c r="AS5" s="758"/>
      <c r="AT5" s="758"/>
      <c r="AU5" s="758"/>
      <c r="AV5" s="758"/>
      <c r="AW5" s="758"/>
      <c r="AX5" s="758"/>
      <c r="AY5" s="758"/>
      <c r="AZ5" s="758"/>
      <c r="BA5" s="758"/>
      <c r="BB5" s="758"/>
      <c r="BC5" s="758"/>
      <c r="BD5" s="758"/>
      <c r="BE5" s="758"/>
      <c r="BF5" s="758"/>
      <c r="BG5" s="758"/>
      <c r="BH5" s="758"/>
      <c r="BI5" s="758"/>
      <c r="BJ5" s="758"/>
      <c r="BK5" s="758"/>
      <c r="BL5" s="758"/>
      <c r="BM5" s="758"/>
      <c r="BN5" s="758"/>
      <c r="BO5" s="758"/>
      <c r="BP5" s="758"/>
      <c r="BQ5" s="758"/>
      <c r="BR5" s="758"/>
      <c r="BS5" s="758"/>
      <c r="BT5" s="758"/>
      <c r="BU5" s="758"/>
      <c r="BV5" s="758"/>
      <c r="BW5" s="758"/>
      <c r="BX5" s="758"/>
      <c r="BY5" s="758"/>
      <c r="BZ5" s="758"/>
      <c r="CA5" s="758"/>
      <c r="CB5" s="758"/>
      <c r="CC5" s="758"/>
      <c r="CD5" s="758"/>
      <c r="CE5" s="758"/>
      <c r="CF5" s="758"/>
      <c r="CG5" s="758"/>
      <c r="CH5" s="758"/>
      <c r="CI5" s="758"/>
      <c r="CJ5" s="758"/>
      <c r="CK5" s="758"/>
      <c r="CL5" s="758"/>
      <c r="CM5" s="758"/>
      <c r="CN5" s="758"/>
      <c r="CO5" s="758"/>
      <c r="CP5" s="758"/>
      <c r="CQ5" s="758"/>
      <c r="CR5" s="758"/>
      <c r="CS5" s="758"/>
      <c r="CT5" s="758"/>
      <c r="CU5" s="758"/>
      <c r="CV5" s="758"/>
      <c r="CW5" s="758"/>
      <c r="CX5" s="758"/>
      <c r="CY5" s="758"/>
      <c r="CZ5" s="758"/>
      <c r="DA5" s="758"/>
      <c r="DB5" s="758"/>
      <c r="DC5" s="758"/>
      <c r="DD5" s="758"/>
      <c r="DE5" s="758"/>
      <c r="DF5" s="758"/>
      <c r="DG5" s="758"/>
      <c r="DH5" s="758"/>
      <c r="DI5" s="758"/>
      <c r="DJ5" s="758"/>
      <c r="DK5" s="758"/>
      <c r="DL5" s="758"/>
    </row>
    <row r="6" spans="2:116"/>
    <row r="7" spans="2:116"/>
    <row r="8" spans="2:116"/>
    <row r="9" spans="2:116"/>
    <row r="10" spans="2:116"/>
    <row r="11" spans="2:116"/>
    <row r="12" spans="2:116"/>
    <row r="13" spans="2:116"/>
    <row r="14" spans="2:116"/>
    <row r="15" spans="2:116"/>
    <row r="16" spans="2:116"/>
    <row r="17" spans="9:116"/>
    <row r="18" spans="9:116">
      <c r="I18" s="758"/>
      <c r="J18" s="758"/>
      <c r="K18" s="758"/>
      <c r="L18" s="758"/>
      <c r="M18" s="758"/>
      <c r="N18" s="758"/>
      <c r="O18" s="758"/>
      <c r="P18" s="758"/>
      <c r="Q18" s="758"/>
      <c r="R18" s="758"/>
      <c r="S18" s="758"/>
      <c r="T18" s="758"/>
      <c r="U18" s="758"/>
      <c r="V18" s="758"/>
      <c r="W18" s="758"/>
      <c r="X18" s="758"/>
      <c r="Y18" s="758"/>
      <c r="Z18" s="758"/>
      <c r="AA18" s="758"/>
      <c r="AB18" s="758"/>
      <c r="AC18" s="758"/>
      <c r="AD18" s="758"/>
      <c r="AE18" s="758"/>
      <c r="AF18" s="758"/>
      <c r="AG18" s="758"/>
      <c r="AH18" s="758"/>
      <c r="AI18" s="758"/>
      <c r="AJ18" s="758"/>
      <c r="AK18" s="758"/>
      <c r="AL18" s="758"/>
      <c r="AM18" s="758"/>
      <c r="AN18" s="758"/>
      <c r="AO18" s="758"/>
      <c r="AP18" s="758"/>
      <c r="AQ18" s="758"/>
      <c r="AR18" s="758"/>
      <c r="AS18" s="758"/>
      <c r="AT18" s="758"/>
      <c r="AU18" s="758"/>
      <c r="AV18" s="758"/>
      <c r="AW18" s="758"/>
      <c r="AX18" s="758"/>
      <c r="AY18" s="758"/>
      <c r="AZ18" s="758"/>
      <c r="BA18" s="758"/>
      <c r="BB18" s="758"/>
      <c r="BC18" s="758"/>
      <c r="BD18" s="758"/>
      <c r="BE18" s="758"/>
      <c r="BF18" s="758"/>
      <c r="BG18" s="758"/>
      <c r="BH18" s="758"/>
      <c r="BI18" s="758"/>
      <c r="BJ18" s="758"/>
      <c r="BK18" s="758"/>
      <c r="BL18" s="758"/>
      <c r="BM18" s="758"/>
      <c r="BN18" s="758"/>
      <c r="BO18" s="758"/>
      <c r="BP18" s="758"/>
      <c r="BQ18" s="758"/>
      <c r="BR18" s="758"/>
      <c r="BS18" s="758"/>
      <c r="BT18" s="758"/>
      <c r="BU18" s="758"/>
      <c r="BV18" s="758"/>
      <c r="BW18" s="758"/>
      <c r="BX18" s="758"/>
      <c r="BY18" s="758"/>
      <c r="BZ18" s="758"/>
      <c r="CA18" s="758"/>
      <c r="CB18" s="758"/>
      <c r="CC18" s="758"/>
      <c r="CD18" s="758"/>
      <c r="CE18" s="758"/>
      <c r="CF18" s="758"/>
      <c r="CG18" s="758"/>
      <c r="CH18" s="758"/>
      <c r="CI18" s="758"/>
      <c r="CJ18" s="758"/>
      <c r="CK18" s="758"/>
      <c r="CL18" s="758"/>
      <c r="CM18" s="758"/>
      <c r="CN18" s="758"/>
      <c r="CO18" s="758"/>
      <c r="CP18" s="758"/>
      <c r="CQ18" s="758"/>
      <c r="CR18" s="758"/>
      <c r="CS18" s="758"/>
      <c r="CT18" s="758"/>
      <c r="CU18" s="758"/>
      <c r="CV18" s="758"/>
      <c r="CW18" s="758"/>
      <c r="CX18" s="758"/>
      <c r="CY18" s="758"/>
      <c r="CZ18" s="758"/>
      <c r="DA18" s="758"/>
      <c r="DB18" s="758"/>
      <c r="DC18" s="758"/>
      <c r="DD18" s="758"/>
      <c r="DE18" s="758"/>
      <c r="DF18" s="758"/>
      <c r="DG18" s="758"/>
      <c r="DH18" s="758"/>
      <c r="DI18" s="758"/>
      <c r="DJ18" s="758"/>
      <c r="DK18" s="758"/>
      <c r="DL18" s="758"/>
    </row>
    <row r="19" spans="9:116"/>
    <row r="20" spans="9:116"/>
    <row r="21" spans="9:116">
      <c r="DL21" s="758"/>
    </row>
    <row r="22" spans="9:116">
      <c r="DI22" s="758"/>
      <c r="DJ22" s="758"/>
      <c r="DK22" s="758"/>
      <c r="DL22" s="758"/>
    </row>
    <row r="23" spans="9:116">
      <c r="CY23" s="758"/>
      <c r="CZ23" s="758"/>
      <c r="DA23" s="758"/>
      <c r="DB23" s="758"/>
      <c r="DC23" s="758"/>
      <c r="DD23" s="758"/>
      <c r="DE23" s="758"/>
      <c r="DF23" s="758"/>
      <c r="DG23" s="758"/>
      <c r="DH23" s="758"/>
      <c r="DI23" s="758"/>
      <c r="DJ23" s="758"/>
      <c r="DK23" s="758"/>
      <c r="DL23" s="758"/>
    </row>
    <row r="24" spans="9:116"/>
    <row r="25" spans="9:116"/>
    <row r="26" spans="9:116"/>
    <row r="27" spans="9:116"/>
    <row r="28" spans="9:116"/>
    <row r="29" spans="9:116"/>
    <row r="30" spans="9:116"/>
    <row r="31" spans="9:116"/>
    <row r="32" spans="9:116"/>
    <row r="33" spans="15:116"/>
    <row r="34" spans="15:116"/>
    <row r="35" spans="15:116">
      <c r="CZ35" s="758"/>
      <c r="DA35" s="758"/>
      <c r="DB35" s="758"/>
      <c r="DC35" s="758"/>
      <c r="DD35" s="758"/>
      <c r="DE35" s="758"/>
      <c r="DF35" s="758"/>
      <c r="DG35" s="758"/>
      <c r="DH35" s="758"/>
      <c r="DI35" s="758"/>
      <c r="DJ35" s="758"/>
      <c r="DK35" s="758"/>
      <c r="DL35" s="758"/>
    </row>
    <row r="36" spans="15:116"/>
    <row r="37" spans="15:116">
      <c r="DL37" s="758"/>
    </row>
    <row r="38" spans="15:116">
      <c r="DI38" s="758"/>
      <c r="DJ38" s="758"/>
      <c r="DK38" s="758"/>
      <c r="DL38" s="758"/>
    </row>
    <row r="39" spans="15:116"/>
    <row r="40" spans="15:116"/>
    <row r="41" spans="15:116"/>
    <row r="42" spans="15:116"/>
    <row r="43" spans="15:116">
      <c r="O43" s="758"/>
      <c r="P43" s="758"/>
      <c r="Q43" s="758"/>
      <c r="R43" s="758"/>
      <c r="S43" s="758"/>
      <c r="T43" s="758"/>
      <c r="U43" s="758"/>
      <c r="V43" s="758"/>
      <c r="W43" s="758"/>
      <c r="X43" s="758"/>
      <c r="Y43" s="758"/>
      <c r="Z43" s="758"/>
      <c r="AA43" s="758"/>
      <c r="AB43" s="758"/>
      <c r="AC43" s="758"/>
      <c r="AD43" s="758"/>
      <c r="AE43" s="758"/>
      <c r="AF43" s="758"/>
      <c r="AG43" s="758"/>
      <c r="AH43" s="758"/>
      <c r="AI43" s="758"/>
      <c r="AJ43" s="758"/>
      <c r="AK43" s="758"/>
      <c r="AL43" s="758"/>
      <c r="AM43" s="758"/>
      <c r="AN43" s="758"/>
      <c r="AO43" s="758"/>
      <c r="AP43" s="758"/>
      <c r="AQ43" s="758"/>
      <c r="AR43" s="758"/>
      <c r="AS43" s="758"/>
      <c r="AT43" s="758"/>
      <c r="AU43" s="758"/>
      <c r="AV43" s="758"/>
      <c r="AW43" s="758"/>
      <c r="AX43" s="758"/>
      <c r="AY43" s="758"/>
      <c r="AZ43" s="758"/>
      <c r="BA43" s="758"/>
      <c r="BB43" s="758"/>
      <c r="BC43" s="758"/>
      <c r="BD43" s="758"/>
      <c r="BE43" s="758"/>
      <c r="BF43" s="758"/>
      <c r="BG43" s="758"/>
      <c r="BH43" s="758"/>
      <c r="BI43" s="758"/>
      <c r="BJ43" s="758"/>
      <c r="BK43" s="758"/>
      <c r="BL43" s="758"/>
      <c r="BM43" s="758"/>
      <c r="BN43" s="758"/>
      <c r="BO43" s="758"/>
      <c r="BP43" s="758"/>
      <c r="BQ43" s="758"/>
      <c r="BR43" s="758"/>
      <c r="BS43" s="758"/>
      <c r="BT43" s="758"/>
      <c r="BU43" s="758"/>
      <c r="BV43" s="758"/>
      <c r="BW43" s="758"/>
      <c r="BX43" s="758"/>
      <c r="BY43" s="758"/>
      <c r="BZ43" s="758"/>
      <c r="CA43" s="758"/>
      <c r="CB43" s="758"/>
      <c r="CC43" s="758"/>
      <c r="CD43" s="758"/>
      <c r="CE43" s="758"/>
      <c r="CF43" s="758"/>
      <c r="CG43" s="758"/>
      <c r="CH43" s="758"/>
      <c r="CI43" s="758"/>
      <c r="CJ43" s="758"/>
      <c r="CK43" s="758"/>
      <c r="CL43" s="758"/>
      <c r="CM43" s="758"/>
      <c r="CN43" s="758"/>
      <c r="CO43" s="758"/>
      <c r="CP43" s="758"/>
      <c r="CQ43" s="758"/>
      <c r="CR43" s="758"/>
      <c r="CS43" s="758"/>
      <c r="CT43" s="758"/>
      <c r="CU43" s="758"/>
      <c r="CV43" s="758"/>
      <c r="CW43" s="758"/>
      <c r="CX43" s="758"/>
      <c r="CY43" s="758"/>
      <c r="CZ43" s="758"/>
      <c r="DA43" s="758"/>
      <c r="DB43" s="758"/>
      <c r="DC43" s="758"/>
      <c r="DD43" s="758"/>
      <c r="DE43" s="758"/>
      <c r="DF43" s="758"/>
      <c r="DG43" s="758"/>
      <c r="DH43" s="758"/>
      <c r="DI43" s="758"/>
      <c r="DJ43" s="758"/>
      <c r="DK43" s="758"/>
      <c r="DL43" s="758"/>
    </row>
    <row r="44" spans="15:116">
      <c r="DL44" s="758"/>
    </row>
    <row r="45" spans="15:116"/>
    <row r="46" spans="15:116">
      <c r="DA46" s="758"/>
      <c r="DB46" s="758"/>
      <c r="DC46" s="758"/>
      <c r="DD46" s="758"/>
      <c r="DE46" s="758"/>
      <c r="DF46" s="758"/>
      <c r="DG46" s="758"/>
      <c r="DH46" s="758"/>
      <c r="DI46" s="758"/>
      <c r="DJ46" s="758"/>
      <c r="DK46" s="758"/>
      <c r="DL46" s="758"/>
    </row>
    <row r="47" spans="15:116"/>
    <row r="48" spans="15:116"/>
    <row r="49" spans="104:116"/>
    <row r="50" spans="104:116">
      <c r="CZ50" s="758"/>
      <c r="DA50" s="758"/>
      <c r="DB50" s="758"/>
      <c r="DC50" s="758"/>
      <c r="DD50" s="758"/>
      <c r="DE50" s="758"/>
      <c r="DF50" s="758"/>
      <c r="DG50" s="758"/>
      <c r="DH50" s="758"/>
      <c r="DI50" s="758"/>
      <c r="DJ50" s="758"/>
      <c r="DK50" s="758"/>
      <c r="DL50" s="758"/>
    </row>
    <row r="51" spans="104:116"/>
    <row r="52" spans="104:116"/>
    <row r="53" spans="104:116">
      <c r="DL53" s="75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8"/>
      <c r="DD67" s="758"/>
      <c r="DE67" s="758"/>
      <c r="DF67" s="758"/>
      <c r="DG67" s="758"/>
      <c r="DH67" s="758"/>
      <c r="DI67" s="758"/>
      <c r="DJ67" s="758"/>
      <c r="DK67" s="758"/>
      <c r="DL67" s="75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2XgsH8txG2zr9lN74ErOiwQAk3Ytl6tWZOnWezTcorFsnNssS7fQrn4S6ezm023ltW2xyJt+XRf94wesWA0aGw==" saltValue="u5kspS4Ic+tOlzmpHg6o9Q=="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9" customWidth="1"/>
    <col min="46" max="46" width="3" style="760" customWidth="1"/>
    <col min="47" max="47" width="19.125" style="365" hidden="1" customWidth="1"/>
    <col min="48" max="52" width="12.625" style="365" hidden="1" customWidth="1"/>
    <col min="53" max="16384" width="8.625" style="365" hidden="1" customWidth="1"/>
  </cols>
  <sheetData>
    <row r="1" spans="1:46">
      <c r="AS1" s="771"/>
      <c r="AT1" s="771"/>
    </row>
    <row r="2" spans="1:46">
      <c r="AS2" s="771"/>
      <c r="AT2" s="771"/>
    </row>
    <row r="3" spans="1:46">
      <c r="AS3" s="771"/>
      <c r="AT3" s="771"/>
    </row>
    <row r="4" spans="1:46">
      <c r="AS4" s="771"/>
      <c r="AT4" s="771"/>
    </row>
    <row r="5" spans="1:46" ht="17.25">
      <c r="A5" s="762" t="s">
        <v>501</v>
      </c>
      <c r="B5" s="767"/>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862"/>
    </row>
    <row r="6" spans="1:46">
      <c r="A6" s="760"/>
      <c r="B6" s="771"/>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1"/>
      <c r="AI6" s="771"/>
      <c r="AJ6" s="771"/>
      <c r="AK6" s="765" t="s">
        <v>222</v>
      </c>
      <c r="AL6" s="765"/>
      <c r="AM6" s="765"/>
      <c r="AN6" s="765"/>
      <c r="AO6" s="771"/>
      <c r="AP6" s="771"/>
      <c r="AQ6" s="771"/>
      <c r="AR6" s="771"/>
    </row>
    <row r="7" spans="1:46">
      <c r="A7" s="760"/>
      <c r="B7" s="771"/>
      <c r="C7" s="771"/>
      <c r="D7" s="771"/>
      <c r="E7" s="771"/>
      <c r="F7" s="771"/>
      <c r="G7" s="771"/>
      <c r="H7" s="771"/>
      <c r="I7" s="771"/>
      <c r="J7" s="771"/>
      <c r="K7" s="771"/>
      <c r="L7" s="771"/>
      <c r="M7" s="771"/>
      <c r="N7" s="771"/>
      <c r="O7" s="771"/>
      <c r="P7" s="771"/>
      <c r="Q7" s="771"/>
      <c r="R7" s="771"/>
      <c r="S7" s="771"/>
      <c r="T7" s="771"/>
      <c r="U7" s="771"/>
      <c r="V7" s="771"/>
      <c r="W7" s="771"/>
      <c r="X7" s="771"/>
      <c r="Y7" s="771"/>
      <c r="Z7" s="771"/>
      <c r="AA7" s="771"/>
      <c r="AB7" s="771"/>
      <c r="AC7" s="771"/>
      <c r="AD7" s="771"/>
      <c r="AE7" s="771"/>
      <c r="AF7" s="771"/>
      <c r="AG7" s="771"/>
      <c r="AH7" s="771"/>
      <c r="AI7" s="771"/>
      <c r="AJ7" s="771"/>
      <c r="AK7" s="773"/>
      <c r="AL7" s="786"/>
      <c r="AM7" s="786"/>
      <c r="AN7" s="803"/>
      <c r="AO7" s="816" t="s">
        <v>87</v>
      </c>
      <c r="AP7" s="828"/>
      <c r="AQ7" s="839" t="s">
        <v>502</v>
      </c>
      <c r="AR7" s="853"/>
    </row>
    <row r="8" spans="1:46">
      <c r="A8" s="760"/>
      <c r="B8" s="771"/>
      <c r="C8" s="771"/>
      <c r="D8" s="771"/>
      <c r="E8" s="771"/>
      <c r="F8" s="771"/>
      <c r="G8" s="771"/>
      <c r="H8" s="771"/>
      <c r="I8" s="771"/>
      <c r="J8" s="771"/>
      <c r="K8" s="771"/>
      <c r="L8" s="771"/>
      <c r="M8" s="771"/>
      <c r="N8" s="771"/>
      <c r="O8" s="771"/>
      <c r="P8" s="771"/>
      <c r="Q8" s="771"/>
      <c r="R8" s="771"/>
      <c r="S8" s="771"/>
      <c r="T8" s="771"/>
      <c r="U8" s="771"/>
      <c r="V8" s="771"/>
      <c r="W8" s="771"/>
      <c r="X8" s="771"/>
      <c r="Y8" s="771"/>
      <c r="Z8" s="771"/>
      <c r="AA8" s="771"/>
      <c r="AB8" s="771"/>
      <c r="AC8" s="771"/>
      <c r="AD8" s="771"/>
      <c r="AE8" s="771"/>
      <c r="AF8" s="771"/>
      <c r="AG8" s="771"/>
      <c r="AH8" s="771"/>
      <c r="AI8" s="771"/>
      <c r="AJ8" s="771"/>
      <c r="AK8" s="774"/>
      <c r="AL8" s="787"/>
      <c r="AM8" s="787"/>
      <c r="AN8" s="804"/>
      <c r="AO8" s="817"/>
      <c r="AP8" s="829" t="s">
        <v>504</v>
      </c>
      <c r="AQ8" s="840" t="s">
        <v>505</v>
      </c>
      <c r="AR8" s="854" t="s">
        <v>151</v>
      </c>
    </row>
    <row r="9" spans="1:46">
      <c r="A9" s="760"/>
      <c r="B9" s="771"/>
      <c r="C9" s="771"/>
      <c r="D9" s="771"/>
      <c r="E9" s="771"/>
      <c r="F9" s="771"/>
      <c r="G9" s="771"/>
      <c r="H9" s="771"/>
      <c r="I9" s="771"/>
      <c r="J9" s="771"/>
      <c r="K9" s="771"/>
      <c r="L9" s="771"/>
      <c r="M9" s="771"/>
      <c r="N9" s="771"/>
      <c r="O9" s="771"/>
      <c r="P9" s="771"/>
      <c r="Q9" s="771"/>
      <c r="R9" s="771"/>
      <c r="S9" s="771"/>
      <c r="T9" s="771"/>
      <c r="U9" s="771"/>
      <c r="V9" s="771"/>
      <c r="W9" s="771"/>
      <c r="X9" s="771"/>
      <c r="Y9" s="771"/>
      <c r="Z9" s="771"/>
      <c r="AA9" s="771"/>
      <c r="AB9" s="771"/>
      <c r="AC9" s="771"/>
      <c r="AD9" s="771"/>
      <c r="AE9" s="771"/>
      <c r="AF9" s="771"/>
      <c r="AG9" s="771"/>
      <c r="AH9" s="771"/>
      <c r="AI9" s="771"/>
      <c r="AJ9" s="771"/>
      <c r="AK9" s="775" t="s">
        <v>506</v>
      </c>
      <c r="AL9" s="788"/>
      <c r="AM9" s="788"/>
      <c r="AN9" s="805"/>
      <c r="AO9" s="818">
        <v>440524</v>
      </c>
      <c r="AP9" s="818">
        <v>186505</v>
      </c>
      <c r="AQ9" s="841">
        <v>190701</v>
      </c>
      <c r="AR9" s="855">
        <v>-2.2000000000000002</v>
      </c>
    </row>
    <row r="10" spans="1:46">
      <c r="A10" s="760"/>
      <c r="B10" s="771"/>
      <c r="C10" s="771"/>
      <c r="D10" s="771"/>
      <c r="E10" s="771"/>
      <c r="F10" s="771"/>
      <c r="G10" s="771"/>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5" t="s">
        <v>500</v>
      </c>
      <c r="AL10" s="788"/>
      <c r="AM10" s="788"/>
      <c r="AN10" s="805"/>
      <c r="AO10" s="819">
        <v>89502</v>
      </c>
      <c r="AP10" s="819">
        <v>37892</v>
      </c>
      <c r="AQ10" s="842">
        <v>22807</v>
      </c>
      <c r="AR10" s="856">
        <v>66.099999999999994</v>
      </c>
    </row>
    <row r="11" spans="1:46" ht="13.5" customHeight="1">
      <c r="A11" s="760"/>
      <c r="B11" s="771"/>
      <c r="C11" s="771"/>
      <c r="D11" s="771"/>
      <c r="E11" s="771"/>
      <c r="F11" s="771"/>
      <c r="G11" s="771"/>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5" t="s">
        <v>207</v>
      </c>
      <c r="AL11" s="788"/>
      <c r="AM11" s="788"/>
      <c r="AN11" s="805"/>
      <c r="AO11" s="819">
        <v>3509</v>
      </c>
      <c r="AP11" s="819">
        <v>1486</v>
      </c>
      <c r="AQ11" s="842">
        <v>29822</v>
      </c>
      <c r="AR11" s="856">
        <v>-95</v>
      </c>
    </row>
    <row r="12" spans="1:46" ht="13.5" customHeight="1">
      <c r="A12" s="760"/>
      <c r="B12" s="771"/>
      <c r="C12" s="771"/>
      <c r="D12" s="771"/>
      <c r="E12" s="771"/>
      <c r="F12" s="771"/>
      <c r="G12" s="771"/>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1"/>
      <c r="AK12" s="775" t="s">
        <v>398</v>
      </c>
      <c r="AL12" s="788"/>
      <c r="AM12" s="788"/>
      <c r="AN12" s="805"/>
      <c r="AO12" s="819" t="s">
        <v>201</v>
      </c>
      <c r="AP12" s="819" t="s">
        <v>201</v>
      </c>
      <c r="AQ12" s="842">
        <v>3258</v>
      </c>
      <c r="AR12" s="856" t="s">
        <v>201</v>
      </c>
    </row>
    <row r="13" spans="1:46" ht="13.5" customHeight="1">
      <c r="A13" s="760"/>
      <c r="B13" s="771"/>
      <c r="C13" s="771"/>
      <c r="D13" s="771"/>
      <c r="E13" s="771"/>
      <c r="F13" s="771"/>
      <c r="G13" s="771"/>
      <c r="H13" s="771"/>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5" t="s">
        <v>236</v>
      </c>
      <c r="AL13" s="788"/>
      <c r="AM13" s="788"/>
      <c r="AN13" s="805"/>
      <c r="AO13" s="819" t="s">
        <v>201</v>
      </c>
      <c r="AP13" s="819" t="s">
        <v>201</v>
      </c>
      <c r="AQ13" s="842">
        <v>24</v>
      </c>
      <c r="AR13" s="856" t="s">
        <v>201</v>
      </c>
    </row>
    <row r="14" spans="1:46" ht="13.5" customHeight="1">
      <c r="A14" s="760"/>
      <c r="B14" s="771"/>
      <c r="C14" s="771"/>
      <c r="D14" s="771"/>
      <c r="E14" s="771"/>
      <c r="F14" s="771"/>
      <c r="G14" s="771"/>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1"/>
      <c r="AK14" s="775" t="s">
        <v>293</v>
      </c>
      <c r="AL14" s="788"/>
      <c r="AM14" s="788"/>
      <c r="AN14" s="805"/>
      <c r="AO14" s="819">
        <v>19816</v>
      </c>
      <c r="AP14" s="819">
        <v>8390</v>
      </c>
      <c r="AQ14" s="842">
        <v>10094</v>
      </c>
      <c r="AR14" s="856">
        <v>-16.899999999999999</v>
      </c>
    </row>
    <row r="15" spans="1:46" ht="13.5" customHeight="1">
      <c r="A15" s="760"/>
      <c r="B15" s="771"/>
      <c r="C15" s="771"/>
      <c r="D15" s="771"/>
      <c r="E15" s="771"/>
      <c r="F15" s="771"/>
      <c r="G15" s="771"/>
      <c r="H15" s="771"/>
      <c r="I15" s="771"/>
      <c r="J15" s="771"/>
      <c r="K15" s="771"/>
      <c r="L15" s="771"/>
      <c r="M15" s="771"/>
      <c r="N15" s="771"/>
      <c r="O15" s="771"/>
      <c r="P15" s="771"/>
      <c r="Q15" s="771"/>
      <c r="R15" s="771"/>
      <c r="S15" s="771"/>
      <c r="T15" s="771"/>
      <c r="U15" s="771"/>
      <c r="V15" s="771"/>
      <c r="W15" s="771"/>
      <c r="X15" s="771"/>
      <c r="Y15" s="771"/>
      <c r="Z15" s="771"/>
      <c r="AA15" s="771"/>
      <c r="AB15" s="771"/>
      <c r="AC15" s="771"/>
      <c r="AD15" s="771"/>
      <c r="AE15" s="771"/>
      <c r="AF15" s="771"/>
      <c r="AG15" s="771"/>
      <c r="AH15" s="771"/>
      <c r="AI15" s="771"/>
      <c r="AJ15" s="771"/>
      <c r="AK15" s="775" t="s">
        <v>507</v>
      </c>
      <c r="AL15" s="788"/>
      <c r="AM15" s="788"/>
      <c r="AN15" s="805"/>
      <c r="AO15" s="819">
        <v>4918</v>
      </c>
      <c r="AP15" s="819">
        <v>2082</v>
      </c>
      <c r="AQ15" s="842">
        <v>4017</v>
      </c>
      <c r="AR15" s="856">
        <v>-48.2</v>
      </c>
    </row>
    <row r="16" spans="1:46">
      <c r="A16" s="760"/>
      <c r="B16" s="771"/>
      <c r="C16" s="771"/>
      <c r="D16" s="771"/>
      <c r="E16" s="771"/>
      <c r="F16" s="771"/>
      <c r="G16" s="771"/>
      <c r="H16" s="771"/>
      <c r="I16" s="771"/>
      <c r="J16" s="771"/>
      <c r="K16" s="771"/>
      <c r="L16" s="771"/>
      <c r="M16" s="771"/>
      <c r="N16" s="771"/>
      <c r="O16" s="771"/>
      <c r="P16" s="771"/>
      <c r="Q16" s="771"/>
      <c r="R16" s="771"/>
      <c r="S16" s="771"/>
      <c r="T16" s="771"/>
      <c r="U16" s="771"/>
      <c r="V16" s="771"/>
      <c r="W16" s="771"/>
      <c r="X16" s="771"/>
      <c r="Y16" s="771"/>
      <c r="Z16" s="771"/>
      <c r="AA16" s="771"/>
      <c r="AB16" s="771"/>
      <c r="AC16" s="771"/>
      <c r="AD16" s="771"/>
      <c r="AE16" s="771"/>
      <c r="AF16" s="771"/>
      <c r="AG16" s="771"/>
      <c r="AH16" s="771"/>
      <c r="AI16" s="771"/>
      <c r="AJ16" s="771"/>
      <c r="AK16" s="776" t="s">
        <v>312</v>
      </c>
      <c r="AL16" s="789"/>
      <c r="AM16" s="789"/>
      <c r="AN16" s="806"/>
      <c r="AO16" s="819">
        <v>-42978</v>
      </c>
      <c r="AP16" s="819">
        <v>-18196</v>
      </c>
      <c r="AQ16" s="842">
        <v>-17771</v>
      </c>
      <c r="AR16" s="856">
        <v>2.4</v>
      </c>
    </row>
    <row r="17" spans="1:46">
      <c r="A17" s="760"/>
      <c r="B17" s="771"/>
      <c r="C17" s="771"/>
      <c r="D17" s="771"/>
      <c r="E17" s="771"/>
      <c r="F17" s="771"/>
      <c r="G17" s="771"/>
      <c r="H17" s="771"/>
      <c r="I17" s="771"/>
      <c r="J17" s="771"/>
      <c r="K17" s="771"/>
      <c r="L17" s="771"/>
      <c r="M17" s="771"/>
      <c r="N17" s="771"/>
      <c r="O17" s="771"/>
      <c r="P17" s="771"/>
      <c r="Q17" s="771"/>
      <c r="R17" s="771"/>
      <c r="S17" s="771"/>
      <c r="T17" s="771"/>
      <c r="U17" s="771"/>
      <c r="V17" s="771"/>
      <c r="W17" s="771"/>
      <c r="X17" s="771"/>
      <c r="Y17" s="771"/>
      <c r="Z17" s="771"/>
      <c r="AA17" s="771"/>
      <c r="AB17" s="771"/>
      <c r="AC17" s="771"/>
      <c r="AD17" s="771"/>
      <c r="AE17" s="771"/>
      <c r="AF17" s="771"/>
      <c r="AG17" s="771"/>
      <c r="AH17" s="771"/>
      <c r="AI17" s="771"/>
      <c r="AJ17" s="771"/>
      <c r="AK17" s="776" t="s">
        <v>276</v>
      </c>
      <c r="AL17" s="789"/>
      <c r="AM17" s="789"/>
      <c r="AN17" s="806"/>
      <c r="AO17" s="819">
        <v>515291</v>
      </c>
      <c r="AP17" s="819">
        <v>218159</v>
      </c>
      <c r="AQ17" s="842">
        <v>242952</v>
      </c>
      <c r="AR17" s="856">
        <v>-10.199999999999999</v>
      </c>
    </row>
    <row r="18" spans="1:46">
      <c r="A18" s="760"/>
      <c r="B18" s="771"/>
      <c r="C18" s="771"/>
      <c r="D18" s="771"/>
      <c r="E18" s="771"/>
      <c r="F18" s="771"/>
      <c r="G18" s="771"/>
      <c r="H18" s="771"/>
      <c r="I18" s="771"/>
      <c r="J18" s="771"/>
      <c r="K18" s="771"/>
      <c r="L18" s="771"/>
      <c r="M18" s="771"/>
      <c r="N18" s="771"/>
      <c r="O18" s="771"/>
      <c r="P18" s="771"/>
      <c r="Q18" s="771"/>
      <c r="R18" s="771"/>
      <c r="S18" s="771"/>
      <c r="T18" s="771"/>
      <c r="U18" s="771"/>
      <c r="V18" s="771"/>
      <c r="W18" s="771"/>
      <c r="X18" s="771"/>
      <c r="Y18" s="771"/>
      <c r="Z18" s="771"/>
      <c r="AA18" s="771"/>
      <c r="AB18" s="771"/>
      <c r="AC18" s="771"/>
      <c r="AD18" s="771"/>
      <c r="AE18" s="771"/>
      <c r="AF18" s="771"/>
      <c r="AG18" s="771"/>
      <c r="AH18" s="771"/>
      <c r="AI18" s="771"/>
      <c r="AJ18" s="771"/>
      <c r="AK18" s="771"/>
      <c r="AL18" s="771"/>
      <c r="AM18" s="771"/>
      <c r="AN18" s="771"/>
      <c r="AO18" s="771"/>
      <c r="AP18" s="771"/>
      <c r="AQ18" s="833"/>
      <c r="AR18" s="833"/>
    </row>
    <row r="19" spans="1:46">
      <c r="A19" s="760"/>
      <c r="B19" s="771"/>
      <c r="C19" s="771"/>
      <c r="D19" s="771"/>
      <c r="E19" s="771"/>
      <c r="F19" s="771"/>
      <c r="G19" s="771"/>
      <c r="H19" s="771"/>
      <c r="I19" s="771"/>
      <c r="J19" s="771"/>
      <c r="K19" s="771"/>
      <c r="L19" s="771"/>
      <c r="M19" s="771"/>
      <c r="N19" s="771"/>
      <c r="O19" s="771"/>
      <c r="P19" s="771"/>
      <c r="Q19" s="771"/>
      <c r="R19" s="771"/>
      <c r="S19" s="771"/>
      <c r="T19" s="771"/>
      <c r="U19" s="771"/>
      <c r="V19" s="771"/>
      <c r="W19" s="771"/>
      <c r="X19" s="771"/>
      <c r="Y19" s="771"/>
      <c r="Z19" s="771"/>
      <c r="AA19" s="771"/>
      <c r="AB19" s="771"/>
      <c r="AC19" s="771"/>
      <c r="AD19" s="771"/>
      <c r="AE19" s="771"/>
      <c r="AF19" s="771"/>
      <c r="AG19" s="771"/>
      <c r="AH19" s="771"/>
      <c r="AI19" s="771"/>
      <c r="AJ19" s="771"/>
      <c r="AK19" s="771" t="s">
        <v>163</v>
      </c>
      <c r="AL19" s="771"/>
      <c r="AM19" s="771"/>
      <c r="AN19" s="771"/>
      <c r="AO19" s="771"/>
      <c r="AP19" s="771"/>
      <c r="AQ19" s="771"/>
      <c r="AR19" s="771"/>
    </row>
    <row r="20" spans="1:46">
      <c r="A20" s="760"/>
      <c r="B20" s="771"/>
      <c r="C20" s="771"/>
      <c r="D20" s="771"/>
      <c r="E20" s="771"/>
      <c r="F20" s="771"/>
      <c r="G20" s="771"/>
      <c r="H20" s="771"/>
      <c r="I20" s="771"/>
      <c r="J20" s="771"/>
      <c r="K20" s="771"/>
      <c r="L20" s="771"/>
      <c r="M20" s="771"/>
      <c r="N20" s="771"/>
      <c r="O20" s="771"/>
      <c r="P20" s="771"/>
      <c r="Q20" s="771"/>
      <c r="R20" s="771"/>
      <c r="S20" s="771"/>
      <c r="T20" s="771"/>
      <c r="U20" s="771"/>
      <c r="V20" s="771"/>
      <c r="W20" s="771"/>
      <c r="X20" s="771"/>
      <c r="Y20" s="771"/>
      <c r="Z20" s="771"/>
      <c r="AA20" s="771"/>
      <c r="AB20" s="771"/>
      <c r="AC20" s="771"/>
      <c r="AD20" s="771"/>
      <c r="AE20" s="771"/>
      <c r="AF20" s="771"/>
      <c r="AG20" s="771"/>
      <c r="AH20" s="771"/>
      <c r="AI20" s="771"/>
      <c r="AJ20" s="771"/>
      <c r="AK20" s="777"/>
      <c r="AL20" s="790"/>
      <c r="AM20" s="790"/>
      <c r="AN20" s="807"/>
      <c r="AO20" s="820" t="s">
        <v>508</v>
      </c>
      <c r="AP20" s="830" t="s">
        <v>335</v>
      </c>
      <c r="AQ20" s="843" t="s">
        <v>42</v>
      </c>
      <c r="AR20" s="857"/>
    </row>
    <row r="21" spans="1:46" s="761" customFormat="1">
      <c r="A21" s="763"/>
      <c r="AK21" s="778" t="s">
        <v>509</v>
      </c>
      <c r="AL21" s="791"/>
      <c r="AM21" s="791"/>
      <c r="AN21" s="808"/>
      <c r="AO21" s="821">
        <v>21.17</v>
      </c>
      <c r="AP21" s="831">
        <v>21.84</v>
      </c>
      <c r="AQ21" s="844">
        <v>-0.67</v>
      </c>
      <c r="AS21" s="863"/>
      <c r="AT21" s="763"/>
    </row>
    <row r="22" spans="1:46" s="761" customFormat="1">
      <c r="A22" s="763"/>
      <c r="AK22" s="778" t="s">
        <v>510</v>
      </c>
      <c r="AL22" s="791"/>
      <c r="AM22" s="791"/>
      <c r="AN22" s="808"/>
      <c r="AO22" s="822">
        <v>98.2</v>
      </c>
      <c r="AP22" s="832">
        <v>95.6</v>
      </c>
      <c r="AQ22" s="845">
        <v>2.6</v>
      </c>
      <c r="AR22" s="833"/>
      <c r="AS22" s="863"/>
      <c r="AT22" s="763"/>
    </row>
    <row r="23" spans="1:46" s="761" customFormat="1">
      <c r="A23" s="763"/>
      <c r="AP23" s="833"/>
      <c r="AQ23" s="833"/>
      <c r="AR23" s="833"/>
      <c r="AS23" s="863"/>
      <c r="AT23" s="763"/>
    </row>
    <row r="24" spans="1:46" s="761" customFormat="1">
      <c r="A24" s="763"/>
      <c r="AP24" s="833"/>
      <c r="AQ24" s="833"/>
      <c r="AR24" s="833"/>
      <c r="AS24" s="863"/>
      <c r="AT24" s="763"/>
    </row>
    <row r="25" spans="1:46" s="761" customFormat="1">
      <c r="A25" s="764"/>
      <c r="B25" s="772"/>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772"/>
      <c r="AO25" s="772"/>
      <c r="AP25" s="834"/>
      <c r="AQ25" s="834"/>
      <c r="AR25" s="834"/>
      <c r="AS25" s="864"/>
      <c r="AT25" s="763"/>
    </row>
    <row r="26" spans="1:46" s="761" customFormat="1">
      <c r="A26" s="765" t="s">
        <v>511</v>
      </c>
      <c r="AP26" s="833"/>
      <c r="AQ26" s="833"/>
      <c r="AR26" s="833"/>
      <c r="AS26" s="765"/>
      <c r="AT26" s="765"/>
    </row>
    <row r="27" spans="1:46">
      <c r="A27" s="766"/>
      <c r="AO27" s="771"/>
      <c r="AP27" s="771"/>
      <c r="AQ27" s="771"/>
      <c r="AR27" s="771"/>
      <c r="AS27" s="771"/>
      <c r="AT27" s="771"/>
    </row>
    <row r="28" spans="1:46" ht="17.25">
      <c r="A28" s="762" t="s">
        <v>265</v>
      </c>
      <c r="B28" s="767"/>
      <c r="C28" s="767"/>
      <c r="D28" s="767"/>
      <c r="E28" s="767"/>
      <c r="F28" s="767"/>
      <c r="G28" s="767"/>
      <c r="H28" s="767"/>
      <c r="I28" s="767"/>
      <c r="J28" s="767"/>
      <c r="K28" s="767"/>
      <c r="L28" s="767"/>
      <c r="M28" s="767"/>
      <c r="N28" s="767"/>
      <c r="O28" s="767"/>
      <c r="P28" s="767"/>
      <c r="Q28" s="767"/>
      <c r="R28" s="767"/>
      <c r="S28" s="767"/>
      <c r="T28" s="767"/>
      <c r="U28" s="767"/>
      <c r="V28" s="767"/>
      <c r="W28" s="767"/>
      <c r="X28" s="767"/>
      <c r="Y28" s="767"/>
      <c r="Z28" s="767"/>
      <c r="AA28" s="767"/>
      <c r="AB28" s="767"/>
      <c r="AC28" s="767"/>
      <c r="AD28" s="767"/>
      <c r="AE28" s="767"/>
      <c r="AF28" s="767"/>
      <c r="AG28" s="767"/>
      <c r="AH28" s="767"/>
      <c r="AI28" s="767"/>
      <c r="AJ28" s="767"/>
      <c r="AK28" s="767"/>
      <c r="AL28" s="767"/>
      <c r="AM28" s="767"/>
      <c r="AN28" s="767"/>
      <c r="AO28" s="767"/>
      <c r="AP28" s="767"/>
      <c r="AQ28" s="767"/>
      <c r="AR28" s="767"/>
      <c r="AS28" s="865"/>
    </row>
    <row r="29" spans="1:46">
      <c r="A29" s="760"/>
      <c r="B29" s="771"/>
      <c r="C29" s="771"/>
      <c r="D29" s="771"/>
      <c r="E29" s="771"/>
      <c r="F29" s="771"/>
      <c r="G29" s="771"/>
      <c r="H29" s="771"/>
      <c r="I29" s="771"/>
      <c r="J29" s="771"/>
      <c r="K29" s="771"/>
      <c r="L29" s="771"/>
      <c r="M29" s="771"/>
      <c r="N29" s="771"/>
      <c r="O29" s="771"/>
      <c r="P29" s="771"/>
      <c r="Q29" s="771"/>
      <c r="R29" s="771"/>
      <c r="S29" s="771"/>
      <c r="T29" s="771"/>
      <c r="U29" s="771"/>
      <c r="V29" s="771"/>
      <c r="W29" s="771"/>
      <c r="X29" s="771"/>
      <c r="Y29" s="771"/>
      <c r="Z29" s="771"/>
      <c r="AA29" s="771"/>
      <c r="AB29" s="771"/>
      <c r="AC29" s="771"/>
      <c r="AD29" s="771"/>
      <c r="AE29" s="771"/>
      <c r="AF29" s="771"/>
      <c r="AG29" s="771"/>
      <c r="AH29" s="771"/>
      <c r="AI29" s="771"/>
      <c r="AJ29" s="771"/>
      <c r="AK29" s="765" t="s">
        <v>124</v>
      </c>
      <c r="AL29" s="765"/>
      <c r="AM29" s="765"/>
      <c r="AN29" s="765"/>
      <c r="AO29" s="771"/>
      <c r="AP29" s="771"/>
      <c r="AQ29" s="771"/>
      <c r="AR29" s="771"/>
      <c r="AS29" s="866"/>
    </row>
    <row r="30" spans="1:46">
      <c r="A30" s="760"/>
      <c r="B30" s="771"/>
      <c r="C30" s="771"/>
      <c r="D30" s="771"/>
      <c r="E30" s="771"/>
      <c r="F30" s="771"/>
      <c r="G30" s="771"/>
      <c r="H30" s="771"/>
      <c r="I30" s="771"/>
      <c r="J30" s="771"/>
      <c r="K30" s="771"/>
      <c r="L30" s="771"/>
      <c r="M30" s="771"/>
      <c r="N30" s="771"/>
      <c r="O30" s="771"/>
      <c r="P30" s="771"/>
      <c r="Q30" s="771"/>
      <c r="R30" s="771"/>
      <c r="S30" s="771"/>
      <c r="T30" s="771"/>
      <c r="U30" s="771"/>
      <c r="V30" s="771"/>
      <c r="W30" s="771"/>
      <c r="X30" s="771"/>
      <c r="Y30" s="771"/>
      <c r="Z30" s="771"/>
      <c r="AA30" s="771"/>
      <c r="AB30" s="771"/>
      <c r="AC30" s="771"/>
      <c r="AD30" s="771"/>
      <c r="AE30" s="771"/>
      <c r="AF30" s="771"/>
      <c r="AG30" s="771"/>
      <c r="AH30" s="771"/>
      <c r="AI30" s="771"/>
      <c r="AJ30" s="771"/>
      <c r="AK30" s="773"/>
      <c r="AL30" s="786"/>
      <c r="AM30" s="786"/>
      <c r="AN30" s="803"/>
      <c r="AO30" s="816" t="s">
        <v>87</v>
      </c>
      <c r="AP30" s="828"/>
      <c r="AQ30" s="839" t="s">
        <v>502</v>
      </c>
      <c r="AR30" s="853"/>
    </row>
    <row r="31" spans="1:46">
      <c r="A31" s="760"/>
      <c r="B31" s="771"/>
      <c r="C31" s="771"/>
      <c r="D31" s="771"/>
      <c r="E31" s="771"/>
      <c r="F31" s="771"/>
      <c r="G31" s="771"/>
      <c r="H31" s="771"/>
      <c r="I31" s="771"/>
      <c r="J31" s="771"/>
      <c r="K31" s="771"/>
      <c r="L31" s="771"/>
      <c r="M31" s="771"/>
      <c r="N31" s="771"/>
      <c r="O31" s="771"/>
      <c r="P31" s="771"/>
      <c r="Q31" s="771"/>
      <c r="R31" s="771"/>
      <c r="S31" s="771"/>
      <c r="T31" s="771"/>
      <c r="U31" s="771"/>
      <c r="V31" s="771"/>
      <c r="W31" s="771"/>
      <c r="X31" s="771"/>
      <c r="Y31" s="771"/>
      <c r="Z31" s="771"/>
      <c r="AA31" s="771"/>
      <c r="AB31" s="771"/>
      <c r="AC31" s="771"/>
      <c r="AD31" s="771"/>
      <c r="AE31" s="771"/>
      <c r="AF31" s="771"/>
      <c r="AG31" s="771"/>
      <c r="AH31" s="771"/>
      <c r="AI31" s="771"/>
      <c r="AJ31" s="771"/>
      <c r="AK31" s="774"/>
      <c r="AL31" s="787"/>
      <c r="AM31" s="787"/>
      <c r="AN31" s="804"/>
      <c r="AO31" s="817"/>
      <c r="AP31" s="829" t="s">
        <v>504</v>
      </c>
      <c r="AQ31" s="840" t="s">
        <v>505</v>
      </c>
      <c r="AR31" s="854" t="s">
        <v>151</v>
      </c>
    </row>
    <row r="32" spans="1:46" ht="27" customHeight="1">
      <c r="A32" s="760"/>
      <c r="B32" s="771"/>
      <c r="C32" s="771"/>
      <c r="D32" s="771"/>
      <c r="E32" s="771"/>
      <c r="F32" s="771"/>
      <c r="G32" s="771"/>
      <c r="H32" s="771"/>
      <c r="I32" s="771"/>
      <c r="J32" s="771"/>
      <c r="K32" s="771"/>
      <c r="L32" s="771"/>
      <c r="M32" s="771"/>
      <c r="N32" s="771"/>
      <c r="O32" s="771"/>
      <c r="P32" s="771"/>
      <c r="Q32" s="771"/>
      <c r="R32" s="771"/>
      <c r="S32" s="771"/>
      <c r="T32" s="771"/>
      <c r="U32" s="771"/>
      <c r="V32" s="771"/>
      <c r="W32" s="771"/>
      <c r="X32" s="771"/>
      <c r="Y32" s="771"/>
      <c r="Z32" s="771"/>
      <c r="AA32" s="771"/>
      <c r="AB32" s="771"/>
      <c r="AC32" s="771"/>
      <c r="AD32" s="771"/>
      <c r="AE32" s="771"/>
      <c r="AF32" s="771"/>
      <c r="AG32" s="771"/>
      <c r="AH32" s="771"/>
      <c r="AI32" s="771"/>
      <c r="AJ32" s="771"/>
      <c r="AK32" s="779" t="s">
        <v>512</v>
      </c>
      <c r="AL32" s="792"/>
      <c r="AM32" s="792"/>
      <c r="AN32" s="809"/>
      <c r="AO32" s="819">
        <v>186275</v>
      </c>
      <c r="AP32" s="819">
        <v>78863</v>
      </c>
      <c r="AQ32" s="846">
        <v>136235</v>
      </c>
      <c r="AR32" s="856">
        <v>-42.1</v>
      </c>
    </row>
    <row r="33" spans="1:46" ht="13.5" customHeight="1">
      <c r="A33" s="760"/>
      <c r="B33" s="771"/>
      <c r="C33" s="771"/>
      <c r="D33" s="771"/>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1"/>
      <c r="AC33" s="771"/>
      <c r="AD33" s="771"/>
      <c r="AE33" s="771"/>
      <c r="AF33" s="771"/>
      <c r="AG33" s="771"/>
      <c r="AH33" s="771"/>
      <c r="AI33" s="771"/>
      <c r="AJ33" s="771"/>
      <c r="AK33" s="779" t="s">
        <v>513</v>
      </c>
      <c r="AL33" s="792"/>
      <c r="AM33" s="792"/>
      <c r="AN33" s="809"/>
      <c r="AO33" s="819" t="s">
        <v>201</v>
      </c>
      <c r="AP33" s="819" t="s">
        <v>201</v>
      </c>
      <c r="AQ33" s="846" t="s">
        <v>201</v>
      </c>
      <c r="AR33" s="856" t="s">
        <v>201</v>
      </c>
    </row>
    <row r="34" spans="1:46" ht="27" customHeight="1">
      <c r="A34" s="760"/>
      <c r="B34" s="771"/>
      <c r="C34" s="771"/>
      <c r="D34" s="771"/>
      <c r="E34" s="771"/>
      <c r="F34" s="771"/>
      <c r="G34" s="771"/>
      <c r="H34" s="771"/>
      <c r="I34" s="771"/>
      <c r="J34" s="771"/>
      <c r="K34" s="771"/>
      <c r="L34" s="771"/>
      <c r="M34" s="771"/>
      <c r="N34" s="771"/>
      <c r="O34" s="771"/>
      <c r="P34" s="771"/>
      <c r="Q34" s="771"/>
      <c r="R34" s="771"/>
      <c r="S34" s="771"/>
      <c r="T34" s="771"/>
      <c r="U34" s="771"/>
      <c r="V34" s="771"/>
      <c r="W34" s="771"/>
      <c r="X34" s="771"/>
      <c r="Y34" s="771"/>
      <c r="Z34" s="771"/>
      <c r="AA34" s="771"/>
      <c r="AB34" s="771"/>
      <c r="AC34" s="771"/>
      <c r="AD34" s="771"/>
      <c r="AE34" s="771"/>
      <c r="AF34" s="771"/>
      <c r="AG34" s="771"/>
      <c r="AH34" s="771"/>
      <c r="AI34" s="771"/>
      <c r="AJ34" s="771"/>
      <c r="AK34" s="779" t="s">
        <v>57</v>
      </c>
      <c r="AL34" s="792"/>
      <c r="AM34" s="792"/>
      <c r="AN34" s="809"/>
      <c r="AO34" s="819" t="s">
        <v>201</v>
      </c>
      <c r="AP34" s="819" t="s">
        <v>201</v>
      </c>
      <c r="AQ34" s="846">
        <v>5</v>
      </c>
      <c r="AR34" s="856" t="s">
        <v>201</v>
      </c>
    </row>
    <row r="35" spans="1:46" ht="27" customHeight="1">
      <c r="A35" s="760"/>
      <c r="B35" s="771"/>
      <c r="C35" s="771"/>
      <c r="D35" s="771"/>
      <c r="E35" s="771"/>
      <c r="F35" s="771"/>
      <c r="G35" s="771"/>
      <c r="H35" s="771"/>
      <c r="I35" s="771"/>
      <c r="J35" s="771"/>
      <c r="K35" s="771"/>
      <c r="L35" s="771"/>
      <c r="M35" s="771"/>
      <c r="N35" s="771"/>
      <c r="O35" s="771"/>
      <c r="P35" s="771"/>
      <c r="Q35" s="771"/>
      <c r="R35" s="771"/>
      <c r="S35" s="771"/>
      <c r="T35" s="771"/>
      <c r="U35" s="771"/>
      <c r="V35" s="771"/>
      <c r="W35" s="771"/>
      <c r="X35" s="771"/>
      <c r="Y35" s="771"/>
      <c r="Z35" s="771"/>
      <c r="AA35" s="771"/>
      <c r="AB35" s="771"/>
      <c r="AC35" s="771"/>
      <c r="AD35" s="771"/>
      <c r="AE35" s="771"/>
      <c r="AF35" s="771"/>
      <c r="AG35" s="771"/>
      <c r="AH35" s="771"/>
      <c r="AI35" s="771"/>
      <c r="AJ35" s="771"/>
      <c r="AK35" s="779" t="s">
        <v>514</v>
      </c>
      <c r="AL35" s="792"/>
      <c r="AM35" s="792"/>
      <c r="AN35" s="809"/>
      <c r="AO35" s="819">
        <v>132365</v>
      </c>
      <c r="AP35" s="819">
        <v>56039</v>
      </c>
      <c r="AQ35" s="846">
        <v>32688</v>
      </c>
      <c r="AR35" s="856">
        <v>71.400000000000006</v>
      </c>
    </row>
    <row r="36" spans="1:46" ht="27" customHeight="1">
      <c r="A36" s="760"/>
      <c r="B36" s="771"/>
      <c r="C36" s="771"/>
      <c r="D36" s="771"/>
      <c r="E36" s="771"/>
      <c r="F36" s="771"/>
      <c r="G36" s="771"/>
      <c r="H36" s="771"/>
      <c r="I36" s="771"/>
      <c r="J36" s="771"/>
      <c r="K36" s="771"/>
      <c r="L36" s="771"/>
      <c r="M36" s="771"/>
      <c r="N36" s="771"/>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9" t="s">
        <v>38</v>
      </c>
      <c r="AL36" s="792"/>
      <c r="AM36" s="792"/>
      <c r="AN36" s="809"/>
      <c r="AO36" s="819">
        <v>1248</v>
      </c>
      <c r="AP36" s="819">
        <v>528</v>
      </c>
      <c r="AQ36" s="846">
        <v>4188</v>
      </c>
      <c r="AR36" s="856">
        <v>-87.4</v>
      </c>
    </row>
    <row r="37" spans="1:46" ht="13.5" customHeight="1">
      <c r="A37" s="760"/>
      <c r="B37" s="771"/>
      <c r="C37" s="771"/>
      <c r="D37" s="771"/>
      <c r="E37" s="771"/>
      <c r="F37" s="771"/>
      <c r="G37" s="771"/>
      <c r="H37" s="771"/>
      <c r="I37" s="771"/>
      <c r="J37" s="771"/>
      <c r="K37" s="771"/>
      <c r="L37" s="771"/>
      <c r="M37" s="771"/>
      <c r="N37" s="771"/>
      <c r="O37" s="771"/>
      <c r="P37" s="771"/>
      <c r="Q37" s="771"/>
      <c r="R37" s="771"/>
      <c r="S37" s="771"/>
      <c r="T37" s="771"/>
      <c r="U37" s="771"/>
      <c r="V37" s="771"/>
      <c r="W37" s="771"/>
      <c r="X37" s="771"/>
      <c r="Y37" s="771"/>
      <c r="Z37" s="771"/>
      <c r="AA37" s="771"/>
      <c r="AB37" s="771"/>
      <c r="AC37" s="771"/>
      <c r="AD37" s="771"/>
      <c r="AE37" s="771"/>
      <c r="AF37" s="771"/>
      <c r="AG37" s="771"/>
      <c r="AH37" s="771"/>
      <c r="AI37" s="771"/>
      <c r="AJ37" s="771"/>
      <c r="AK37" s="779" t="s">
        <v>348</v>
      </c>
      <c r="AL37" s="792"/>
      <c r="AM37" s="792"/>
      <c r="AN37" s="809"/>
      <c r="AO37" s="819" t="s">
        <v>201</v>
      </c>
      <c r="AP37" s="819" t="s">
        <v>201</v>
      </c>
      <c r="AQ37" s="846">
        <v>1212</v>
      </c>
      <c r="AR37" s="856" t="s">
        <v>201</v>
      </c>
    </row>
    <row r="38" spans="1:46" ht="27" customHeight="1">
      <c r="A38" s="760"/>
      <c r="B38" s="771"/>
      <c r="C38" s="771"/>
      <c r="D38" s="771"/>
      <c r="E38" s="771"/>
      <c r="F38" s="771"/>
      <c r="G38" s="771"/>
      <c r="H38" s="771"/>
      <c r="I38" s="771"/>
      <c r="J38" s="771"/>
      <c r="K38" s="771"/>
      <c r="L38" s="771"/>
      <c r="M38" s="771"/>
      <c r="N38" s="771"/>
      <c r="O38" s="771"/>
      <c r="P38" s="771"/>
      <c r="Q38" s="771"/>
      <c r="R38" s="771"/>
      <c r="S38" s="771"/>
      <c r="T38" s="771"/>
      <c r="U38" s="771"/>
      <c r="V38" s="771"/>
      <c r="W38" s="771"/>
      <c r="X38" s="771"/>
      <c r="Y38" s="771"/>
      <c r="Z38" s="771"/>
      <c r="AA38" s="771"/>
      <c r="AB38" s="771"/>
      <c r="AC38" s="771"/>
      <c r="AD38" s="771"/>
      <c r="AE38" s="771"/>
      <c r="AF38" s="771"/>
      <c r="AG38" s="771"/>
      <c r="AH38" s="771"/>
      <c r="AI38" s="771"/>
      <c r="AJ38" s="771"/>
      <c r="AK38" s="780" t="s">
        <v>515</v>
      </c>
      <c r="AL38" s="793"/>
      <c r="AM38" s="793"/>
      <c r="AN38" s="810"/>
      <c r="AO38" s="823" t="s">
        <v>201</v>
      </c>
      <c r="AP38" s="823" t="s">
        <v>201</v>
      </c>
      <c r="AQ38" s="847">
        <v>25</v>
      </c>
      <c r="AR38" s="845" t="s">
        <v>201</v>
      </c>
      <c r="AS38" s="866"/>
    </row>
    <row r="39" spans="1:46">
      <c r="A39" s="760"/>
      <c r="B39" s="771"/>
      <c r="C39" s="771"/>
      <c r="D39" s="771"/>
      <c r="E39" s="771"/>
      <c r="F39" s="771"/>
      <c r="G39" s="771"/>
      <c r="H39" s="771"/>
      <c r="I39" s="771"/>
      <c r="J39" s="771"/>
      <c r="K39" s="771"/>
      <c r="L39" s="771"/>
      <c r="M39" s="771"/>
      <c r="N39" s="771"/>
      <c r="O39" s="771"/>
      <c r="P39" s="771"/>
      <c r="Q39" s="771"/>
      <c r="R39" s="771"/>
      <c r="S39" s="771"/>
      <c r="T39" s="771"/>
      <c r="U39" s="771"/>
      <c r="V39" s="771"/>
      <c r="W39" s="771"/>
      <c r="X39" s="771"/>
      <c r="Y39" s="771"/>
      <c r="Z39" s="771"/>
      <c r="AA39" s="771"/>
      <c r="AB39" s="771"/>
      <c r="AC39" s="771"/>
      <c r="AD39" s="771"/>
      <c r="AE39" s="771"/>
      <c r="AF39" s="771"/>
      <c r="AG39" s="771"/>
      <c r="AH39" s="771"/>
      <c r="AI39" s="771"/>
      <c r="AJ39" s="771"/>
      <c r="AK39" s="780" t="s">
        <v>84</v>
      </c>
      <c r="AL39" s="793"/>
      <c r="AM39" s="793"/>
      <c r="AN39" s="810"/>
      <c r="AO39" s="819" t="s">
        <v>201</v>
      </c>
      <c r="AP39" s="819" t="s">
        <v>201</v>
      </c>
      <c r="AQ39" s="846">
        <v>-7598</v>
      </c>
      <c r="AR39" s="856" t="s">
        <v>201</v>
      </c>
      <c r="AS39" s="866"/>
    </row>
    <row r="40" spans="1:46" ht="27" customHeight="1">
      <c r="A40" s="760"/>
      <c r="B40" s="771"/>
      <c r="C40" s="771"/>
      <c r="D40" s="771"/>
      <c r="E40" s="771"/>
      <c r="F40" s="771"/>
      <c r="G40" s="771"/>
      <c r="H40" s="771"/>
      <c r="I40" s="771"/>
      <c r="J40" s="771"/>
      <c r="K40" s="771"/>
      <c r="L40" s="771"/>
      <c r="M40" s="771"/>
      <c r="N40" s="771"/>
      <c r="O40" s="771"/>
      <c r="P40" s="771"/>
      <c r="Q40" s="771"/>
      <c r="R40" s="771"/>
      <c r="S40" s="771"/>
      <c r="T40" s="771"/>
      <c r="U40" s="771"/>
      <c r="V40" s="771"/>
      <c r="W40" s="771"/>
      <c r="X40" s="771"/>
      <c r="Y40" s="771"/>
      <c r="Z40" s="771"/>
      <c r="AA40" s="771"/>
      <c r="AB40" s="771"/>
      <c r="AC40" s="771"/>
      <c r="AD40" s="771"/>
      <c r="AE40" s="771"/>
      <c r="AF40" s="771"/>
      <c r="AG40" s="771"/>
      <c r="AH40" s="771"/>
      <c r="AI40" s="771"/>
      <c r="AJ40" s="771"/>
      <c r="AK40" s="779" t="s">
        <v>516</v>
      </c>
      <c r="AL40" s="792"/>
      <c r="AM40" s="792"/>
      <c r="AN40" s="809"/>
      <c r="AO40" s="819">
        <v>-322018</v>
      </c>
      <c r="AP40" s="819">
        <v>-136333</v>
      </c>
      <c r="AQ40" s="846">
        <v>-123844</v>
      </c>
      <c r="AR40" s="856">
        <v>10.1</v>
      </c>
      <c r="AS40" s="866"/>
    </row>
    <row r="41" spans="1:46">
      <c r="A41" s="760"/>
      <c r="B41" s="771"/>
      <c r="C41" s="771"/>
      <c r="D41" s="771"/>
      <c r="E41" s="771"/>
      <c r="F41" s="771"/>
      <c r="G41" s="771"/>
      <c r="H41" s="771"/>
      <c r="I41" s="771"/>
      <c r="J41" s="771"/>
      <c r="K41" s="771"/>
      <c r="L41" s="771"/>
      <c r="M41" s="771"/>
      <c r="N41" s="771"/>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81" t="s">
        <v>386</v>
      </c>
      <c r="AL41" s="794"/>
      <c r="AM41" s="794"/>
      <c r="AN41" s="811"/>
      <c r="AO41" s="819">
        <v>-2130</v>
      </c>
      <c r="AP41" s="819">
        <v>-902</v>
      </c>
      <c r="AQ41" s="846">
        <v>42911</v>
      </c>
      <c r="AR41" s="856">
        <v>-102.1</v>
      </c>
      <c r="AS41" s="866"/>
    </row>
    <row r="42" spans="1:46">
      <c r="A42" s="760"/>
      <c r="B42" s="771"/>
      <c r="C42" s="771"/>
      <c r="D42" s="771"/>
      <c r="E42" s="771"/>
      <c r="F42" s="771"/>
      <c r="G42" s="771"/>
      <c r="H42" s="771"/>
      <c r="I42" s="771"/>
      <c r="J42" s="771"/>
      <c r="K42" s="771"/>
      <c r="L42" s="771"/>
      <c r="M42" s="771"/>
      <c r="N42" s="771"/>
      <c r="O42" s="771"/>
      <c r="P42" s="771"/>
      <c r="Q42" s="771"/>
      <c r="R42" s="771"/>
      <c r="S42" s="771"/>
      <c r="T42" s="771"/>
      <c r="U42" s="771"/>
      <c r="V42" s="771"/>
      <c r="W42" s="771"/>
      <c r="X42" s="771"/>
      <c r="Y42" s="771"/>
      <c r="Z42" s="771"/>
      <c r="AA42" s="771"/>
      <c r="AB42" s="771"/>
      <c r="AC42" s="771"/>
      <c r="AD42" s="771"/>
      <c r="AE42" s="771"/>
      <c r="AF42" s="771"/>
      <c r="AG42" s="771"/>
      <c r="AH42" s="771"/>
      <c r="AI42" s="771"/>
      <c r="AJ42" s="771"/>
      <c r="AK42" s="782" t="s">
        <v>363</v>
      </c>
      <c r="AL42" s="771"/>
      <c r="AM42" s="771"/>
      <c r="AN42" s="771"/>
      <c r="AO42" s="771"/>
      <c r="AP42" s="771"/>
      <c r="AQ42" s="833"/>
      <c r="AR42" s="833"/>
      <c r="AS42" s="866"/>
    </row>
    <row r="43" spans="1:46">
      <c r="A43" s="760"/>
      <c r="B43" s="771"/>
      <c r="C43" s="771"/>
      <c r="D43" s="771"/>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c r="AO43" s="771"/>
      <c r="AP43" s="835"/>
      <c r="AQ43" s="833"/>
      <c r="AR43" s="771"/>
      <c r="AS43" s="866"/>
    </row>
    <row r="44" spans="1:46">
      <c r="A44" s="760"/>
      <c r="B44" s="771"/>
      <c r="C44" s="771"/>
      <c r="D44" s="771"/>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833"/>
      <c r="AR44" s="771"/>
    </row>
    <row r="45" spans="1:46">
      <c r="A45" s="767"/>
      <c r="B45" s="767"/>
      <c r="C45" s="767"/>
      <c r="D45" s="767"/>
      <c r="E45" s="767"/>
      <c r="F45" s="767"/>
      <c r="G45" s="767"/>
      <c r="H45" s="767"/>
      <c r="I45" s="767"/>
      <c r="J45" s="767"/>
      <c r="K45" s="767"/>
      <c r="L45" s="767"/>
      <c r="M45" s="767"/>
      <c r="N45" s="767"/>
      <c r="O45" s="767"/>
      <c r="P45" s="767"/>
      <c r="Q45" s="767"/>
      <c r="R45" s="767"/>
      <c r="S45" s="767"/>
      <c r="T45" s="767"/>
      <c r="U45" s="767"/>
      <c r="V45" s="767"/>
      <c r="W45" s="767"/>
      <c r="X45" s="767"/>
      <c r="Y45" s="767"/>
      <c r="Z45" s="767"/>
      <c r="AA45" s="767"/>
      <c r="AB45" s="767"/>
      <c r="AC45" s="767"/>
      <c r="AD45" s="767"/>
      <c r="AE45" s="767"/>
      <c r="AF45" s="767"/>
      <c r="AG45" s="767"/>
      <c r="AH45" s="767"/>
      <c r="AI45" s="767"/>
      <c r="AJ45" s="767"/>
      <c r="AK45" s="767"/>
      <c r="AL45" s="767"/>
      <c r="AM45" s="767"/>
      <c r="AN45" s="767"/>
      <c r="AO45" s="767"/>
      <c r="AP45" s="767"/>
      <c r="AQ45" s="848"/>
      <c r="AR45" s="767"/>
      <c r="AS45" s="767"/>
      <c r="AT45" s="771"/>
    </row>
    <row r="46" spans="1:46">
      <c r="A46" s="768"/>
      <c r="B46" s="768"/>
      <c r="C46" s="768"/>
      <c r="D46" s="768"/>
      <c r="E46" s="768"/>
      <c r="F46" s="768"/>
      <c r="G46" s="768"/>
      <c r="H46" s="768"/>
      <c r="I46" s="768"/>
      <c r="J46" s="768"/>
      <c r="K46" s="768"/>
      <c r="L46" s="768"/>
      <c r="M46" s="768"/>
      <c r="N46" s="768"/>
      <c r="O46" s="768"/>
      <c r="P46" s="768"/>
      <c r="Q46" s="768"/>
      <c r="R46" s="768"/>
      <c r="S46" s="768"/>
      <c r="T46" s="768"/>
      <c r="U46" s="768"/>
      <c r="V46" s="768"/>
      <c r="W46" s="768"/>
      <c r="X46" s="768"/>
      <c r="Y46" s="768"/>
      <c r="Z46" s="768"/>
      <c r="AA46" s="768"/>
      <c r="AB46" s="768"/>
      <c r="AC46" s="768"/>
      <c r="AD46" s="768"/>
      <c r="AE46" s="768"/>
      <c r="AF46" s="768"/>
      <c r="AG46" s="768"/>
      <c r="AH46" s="768"/>
      <c r="AI46" s="768"/>
      <c r="AJ46" s="768"/>
      <c r="AK46" s="768"/>
      <c r="AL46" s="768"/>
      <c r="AM46" s="768"/>
      <c r="AN46" s="768"/>
      <c r="AO46" s="768"/>
      <c r="AP46" s="768"/>
      <c r="AQ46" s="768"/>
      <c r="AR46" s="768"/>
      <c r="AS46" s="768"/>
      <c r="AT46" s="771"/>
    </row>
    <row r="47" spans="1:46" ht="17.25" customHeight="1">
      <c r="A47" s="769" t="s">
        <v>517</v>
      </c>
      <c r="B47" s="771"/>
      <c r="C47" s="771"/>
      <c r="D47" s="771"/>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c r="AL47" s="771"/>
      <c r="AM47" s="771"/>
      <c r="AN47" s="771"/>
      <c r="AO47" s="771"/>
      <c r="AP47" s="771"/>
      <c r="AQ47" s="771"/>
      <c r="AR47" s="771"/>
    </row>
    <row r="48" spans="1:46">
      <c r="A48" s="760"/>
      <c r="B48" s="771"/>
      <c r="C48" s="771"/>
      <c r="D48" s="771"/>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71"/>
      <c r="AH48" s="771"/>
      <c r="AI48" s="771"/>
      <c r="AJ48" s="771"/>
      <c r="AK48" s="768" t="s">
        <v>518</v>
      </c>
      <c r="AL48" s="768"/>
      <c r="AM48" s="768"/>
      <c r="AN48" s="768"/>
      <c r="AO48" s="768"/>
      <c r="AP48" s="768"/>
      <c r="AQ48" s="834"/>
      <c r="AR48" s="768"/>
    </row>
    <row r="49" spans="1:44" ht="13.5" customHeight="1">
      <c r="A49" s="760"/>
      <c r="B49" s="771"/>
      <c r="C49" s="771"/>
      <c r="D49" s="771"/>
      <c r="E49" s="771"/>
      <c r="F49" s="771"/>
      <c r="G49" s="771"/>
      <c r="H49" s="771"/>
      <c r="I49" s="771"/>
      <c r="J49" s="771"/>
      <c r="K49" s="771"/>
      <c r="L49" s="771"/>
      <c r="M49" s="771"/>
      <c r="N49" s="771"/>
      <c r="O49" s="771"/>
      <c r="P49" s="771"/>
      <c r="Q49" s="771"/>
      <c r="R49" s="771"/>
      <c r="S49" s="771"/>
      <c r="T49" s="771"/>
      <c r="U49" s="771"/>
      <c r="V49" s="771"/>
      <c r="W49" s="771"/>
      <c r="X49" s="771"/>
      <c r="Y49" s="771"/>
      <c r="Z49" s="771"/>
      <c r="AA49" s="771"/>
      <c r="AB49" s="771"/>
      <c r="AC49" s="771"/>
      <c r="AD49" s="771"/>
      <c r="AE49" s="771"/>
      <c r="AF49" s="771"/>
      <c r="AG49" s="771"/>
      <c r="AH49" s="771"/>
      <c r="AI49" s="771"/>
      <c r="AJ49" s="771"/>
      <c r="AK49" s="783"/>
      <c r="AL49" s="795"/>
      <c r="AM49" s="799" t="s">
        <v>87</v>
      </c>
      <c r="AN49" s="812" t="s">
        <v>438</v>
      </c>
      <c r="AO49" s="824"/>
      <c r="AP49" s="824"/>
      <c r="AQ49" s="824"/>
      <c r="AR49" s="858"/>
    </row>
    <row r="50" spans="1:44">
      <c r="A50" s="760"/>
      <c r="B50" s="771"/>
      <c r="C50" s="771"/>
      <c r="D50" s="771"/>
      <c r="E50" s="771"/>
      <c r="F50" s="771"/>
      <c r="G50" s="771"/>
      <c r="H50" s="771"/>
      <c r="I50" s="771"/>
      <c r="J50" s="771"/>
      <c r="K50" s="771"/>
      <c r="L50" s="771"/>
      <c r="M50" s="771"/>
      <c r="N50" s="771"/>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84"/>
      <c r="AL50" s="796"/>
      <c r="AM50" s="800"/>
      <c r="AN50" s="813" t="s">
        <v>491</v>
      </c>
      <c r="AO50" s="825" t="s">
        <v>492</v>
      </c>
      <c r="AP50" s="836" t="s">
        <v>519</v>
      </c>
      <c r="AQ50" s="849" t="s">
        <v>383</v>
      </c>
      <c r="AR50" s="859" t="s">
        <v>520</v>
      </c>
    </row>
    <row r="51" spans="1:44">
      <c r="A51" s="760"/>
      <c r="B51" s="771"/>
      <c r="C51" s="771"/>
      <c r="D51" s="771"/>
      <c r="E51" s="771"/>
      <c r="F51" s="771"/>
      <c r="G51" s="771"/>
      <c r="H51" s="771"/>
      <c r="I51" s="771"/>
      <c r="J51" s="771"/>
      <c r="K51" s="771"/>
      <c r="L51" s="771"/>
      <c r="M51" s="771"/>
      <c r="N51" s="771"/>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83" t="s">
        <v>390</v>
      </c>
      <c r="AL51" s="795"/>
      <c r="AM51" s="801">
        <v>385094</v>
      </c>
      <c r="AN51" s="814">
        <v>150076</v>
      </c>
      <c r="AO51" s="826">
        <v>45.5</v>
      </c>
      <c r="AP51" s="837">
        <v>333013</v>
      </c>
      <c r="AQ51" s="850">
        <v>5.3</v>
      </c>
      <c r="AR51" s="860">
        <v>40.200000000000003</v>
      </c>
    </row>
    <row r="52" spans="1:44">
      <c r="A52" s="760"/>
      <c r="B52" s="771"/>
      <c r="C52" s="771"/>
      <c r="D52" s="771"/>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85"/>
      <c r="AL52" s="797" t="s">
        <v>278</v>
      </c>
      <c r="AM52" s="802">
        <v>324343</v>
      </c>
      <c r="AN52" s="815">
        <v>126400</v>
      </c>
      <c r="AO52" s="827">
        <v>99.9</v>
      </c>
      <c r="AP52" s="838">
        <v>126732</v>
      </c>
      <c r="AQ52" s="851">
        <v>19.100000000000001</v>
      </c>
      <c r="AR52" s="861">
        <v>80.8</v>
      </c>
    </row>
    <row r="53" spans="1:44">
      <c r="A53" s="760"/>
      <c r="B53" s="771"/>
      <c r="C53" s="771"/>
      <c r="D53" s="771"/>
      <c r="E53" s="771"/>
      <c r="F53" s="771"/>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83" t="s">
        <v>233</v>
      </c>
      <c r="AL53" s="795"/>
      <c r="AM53" s="801">
        <v>247121</v>
      </c>
      <c r="AN53" s="814">
        <v>98888</v>
      </c>
      <c r="AO53" s="826">
        <v>-34.1</v>
      </c>
      <c r="AP53" s="837">
        <v>280458</v>
      </c>
      <c r="AQ53" s="850">
        <v>-15.8</v>
      </c>
      <c r="AR53" s="860">
        <v>-18.3</v>
      </c>
    </row>
    <row r="54" spans="1:44">
      <c r="A54" s="760"/>
      <c r="B54" s="771"/>
      <c r="C54" s="771"/>
      <c r="D54" s="771"/>
      <c r="E54" s="771"/>
      <c r="F54" s="771"/>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85"/>
      <c r="AL54" s="797" t="s">
        <v>278</v>
      </c>
      <c r="AM54" s="802">
        <v>142537</v>
      </c>
      <c r="AN54" s="815">
        <v>57038</v>
      </c>
      <c r="AO54" s="827">
        <v>-54.9</v>
      </c>
      <c r="AP54" s="838">
        <v>127286</v>
      </c>
      <c r="AQ54" s="851">
        <v>0.4</v>
      </c>
      <c r="AR54" s="861">
        <v>-55.3</v>
      </c>
    </row>
    <row r="55" spans="1:44">
      <c r="A55" s="760"/>
      <c r="B55" s="771"/>
      <c r="C55" s="771"/>
      <c r="D55" s="771"/>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83" t="s">
        <v>132</v>
      </c>
      <c r="AL55" s="795"/>
      <c r="AM55" s="801">
        <v>164893</v>
      </c>
      <c r="AN55" s="814">
        <v>67030</v>
      </c>
      <c r="AO55" s="826">
        <v>-32.200000000000003</v>
      </c>
      <c r="AP55" s="837">
        <v>291945</v>
      </c>
      <c r="AQ55" s="850">
        <v>4.0999999999999996</v>
      </c>
      <c r="AR55" s="860">
        <v>-36.299999999999997</v>
      </c>
    </row>
    <row r="56" spans="1:44">
      <c r="A56" s="760"/>
      <c r="B56" s="771"/>
      <c r="C56" s="771"/>
      <c r="D56" s="771"/>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85"/>
      <c r="AL56" s="797" t="s">
        <v>278</v>
      </c>
      <c r="AM56" s="802">
        <v>145241</v>
      </c>
      <c r="AN56" s="815">
        <v>59041</v>
      </c>
      <c r="AO56" s="827">
        <v>3.5</v>
      </c>
      <c r="AP56" s="838">
        <v>127651</v>
      </c>
      <c r="AQ56" s="851">
        <v>0.3</v>
      </c>
      <c r="AR56" s="861">
        <v>3.2</v>
      </c>
    </row>
    <row r="57" spans="1:44">
      <c r="A57" s="760"/>
      <c r="B57" s="771"/>
      <c r="C57" s="771"/>
      <c r="D57" s="771"/>
      <c r="E57" s="771"/>
      <c r="F57" s="771"/>
      <c r="G57" s="771"/>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83" t="s">
        <v>231</v>
      </c>
      <c r="AL57" s="795"/>
      <c r="AM57" s="801">
        <v>393684</v>
      </c>
      <c r="AN57" s="814">
        <v>163219</v>
      </c>
      <c r="AO57" s="826">
        <v>143.5</v>
      </c>
      <c r="AP57" s="837">
        <v>291173</v>
      </c>
      <c r="AQ57" s="850">
        <v>-0.3</v>
      </c>
      <c r="AR57" s="860">
        <v>143.80000000000001</v>
      </c>
    </row>
    <row r="58" spans="1:44">
      <c r="A58" s="760"/>
      <c r="B58" s="771"/>
      <c r="C58" s="771"/>
      <c r="D58" s="771"/>
      <c r="E58" s="771"/>
      <c r="F58" s="771"/>
      <c r="G58" s="771"/>
      <c r="H58" s="771"/>
      <c r="I58" s="771"/>
      <c r="J58" s="771"/>
      <c r="K58" s="771"/>
      <c r="L58" s="771"/>
      <c r="M58" s="771"/>
      <c r="N58" s="771"/>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85"/>
      <c r="AL58" s="797" t="s">
        <v>278</v>
      </c>
      <c r="AM58" s="802">
        <v>122643</v>
      </c>
      <c r="AN58" s="815">
        <v>50847</v>
      </c>
      <c r="AO58" s="827">
        <v>-13.9</v>
      </c>
      <c r="AP58" s="838">
        <v>119071</v>
      </c>
      <c r="AQ58" s="851">
        <v>-6.7</v>
      </c>
      <c r="AR58" s="861">
        <v>-7.2</v>
      </c>
    </row>
    <row r="59" spans="1:44">
      <c r="A59" s="760"/>
      <c r="B59" s="771"/>
      <c r="C59" s="771"/>
      <c r="D59" s="771"/>
      <c r="E59" s="771"/>
      <c r="F59" s="771"/>
      <c r="G59" s="771"/>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83" t="s">
        <v>503</v>
      </c>
      <c r="AL59" s="795"/>
      <c r="AM59" s="801">
        <v>254133</v>
      </c>
      <c r="AN59" s="814">
        <v>107592</v>
      </c>
      <c r="AO59" s="826">
        <v>-34.1</v>
      </c>
      <c r="AP59" s="837">
        <v>271581</v>
      </c>
      <c r="AQ59" s="850">
        <v>-6.7</v>
      </c>
      <c r="AR59" s="860">
        <v>-27.4</v>
      </c>
    </row>
    <row r="60" spans="1:44">
      <c r="A60" s="760"/>
      <c r="B60" s="771"/>
      <c r="C60" s="771"/>
      <c r="D60" s="771"/>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c r="AD60" s="771"/>
      <c r="AE60" s="771"/>
      <c r="AF60" s="771"/>
      <c r="AG60" s="771"/>
      <c r="AH60" s="771"/>
      <c r="AI60" s="771"/>
      <c r="AJ60" s="771"/>
      <c r="AK60" s="785"/>
      <c r="AL60" s="797" t="s">
        <v>278</v>
      </c>
      <c r="AM60" s="802">
        <v>241932</v>
      </c>
      <c r="AN60" s="815">
        <v>102427</v>
      </c>
      <c r="AO60" s="827">
        <v>101.4</v>
      </c>
      <c r="AP60" s="838">
        <v>117844</v>
      </c>
      <c r="AQ60" s="851">
        <v>-1</v>
      </c>
      <c r="AR60" s="861">
        <v>102.4</v>
      </c>
    </row>
    <row r="61" spans="1:44">
      <c r="A61" s="760"/>
      <c r="B61" s="771"/>
      <c r="C61" s="771"/>
      <c r="D61" s="771"/>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83" t="s">
        <v>414</v>
      </c>
      <c r="AL61" s="798"/>
      <c r="AM61" s="801">
        <v>288985</v>
      </c>
      <c r="AN61" s="814">
        <v>117361</v>
      </c>
      <c r="AO61" s="826">
        <v>17.7</v>
      </c>
      <c r="AP61" s="837">
        <v>293634</v>
      </c>
      <c r="AQ61" s="852">
        <v>-2.7</v>
      </c>
      <c r="AR61" s="860">
        <v>20.399999999999999</v>
      </c>
    </row>
    <row r="62" spans="1:44">
      <c r="A62" s="760"/>
      <c r="B62" s="771"/>
      <c r="C62" s="771"/>
      <c r="D62" s="771"/>
      <c r="E62" s="771"/>
      <c r="F62" s="771"/>
      <c r="G62" s="771"/>
      <c r="H62" s="771"/>
      <c r="I62" s="771"/>
      <c r="J62" s="771"/>
      <c r="K62" s="771"/>
      <c r="L62" s="771"/>
      <c r="M62" s="771"/>
      <c r="N62" s="771"/>
      <c r="O62" s="771"/>
      <c r="P62" s="771"/>
      <c r="Q62" s="771"/>
      <c r="R62" s="771"/>
      <c r="S62" s="771"/>
      <c r="T62" s="771"/>
      <c r="U62" s="771"/>
      <c r="V62" s="771"/>
      <c r="W62" s="771"/>
      <c r="X62" s="771"/>
      <c r="Y62" s="771"/>
      <c r="Z62" s="771"/>
      <c r="AA62" s="771"/>
      <c r="AB62" s="771"/>
      <c r="AC62" s="771"/>
      <c r="AD62" s="771"/>
      <c r="AE62" s="771"/>
      <c r="AF62" s="771"/>
      <c r="AG62" s="771"/>
      <c r="AH62" s="771"/>
      <c r="AI62" s="771"/>
      <c r="AJ62" s="771"/>
      <c r="AK62" s="785"/>
      <c r="AL62" s="797" t="s">
        <v>278</v>
      </c>
      <c r="AM62" s="802">
        <v>195339</v>
      </c>
      <c r="AN62" s="815">
        <v>79151</v>
      </c>
      <c r="AO62" s="827">
        <v>27.2</v>
      </c>
      <c r="AP62" s="838">
        <v>123717</v>
      </c>
      <c r="AQ62" s="851">
        <v>2.4</v>
      </c>
      <c r="AR62" s="861">
        <v>24.8</v>
      </c>
    </row>
    <row r="63" spans="1:44">
      <c r="A63" s="76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1"/>
      <c r="AK63" s="771"/>
      <c r="AL63" s="771"/>
      <c r="AM63" s="771"/>
      <c r="AN63" s="771"/>
      <c r="AO63" s="771"/>
      <c r="AP63" s="771"/>
      <c r="AQ63" s="771"/>
      <c r="AR63" s="771"/>
    </row>
    <row r="64" spans="1:44">
      <c r="A64" s="760"/>
      <c r="B64" s="771"/>
      <c r="C64" s="771"/>
      <c r="D64" s="771"/>
      <c r="E64" s="771"/>
      <c r="F64" s="771"/>
      <c r="G64" s="771"/>
      <c r="H64" s="771"/>
      <c r="I64" s="771"/>
      <c r="J64" s="771"/>
      <c r="K64" s="771"/>
      <c r="L64" s="771"/>
      <c r="M64" s="771"/>
      <c r="N64" s="771"/>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771"/>
      <c r="AL64" s="771"/>
      <c r="AM64" s="771"/>
      <c r="AN64" s="771"/>
      <c r="AO64" s="771"/>
      <c r="AP64" s="771"/>
      <c r="AQ64" s="771"/>
      <c r="AR64" s="771"/>
    </row>
    <row r="65" spans="1:46">
      <c r="A65" s="760"/>
      <c r="B65" s="771"/>
      <c r="C65" s="771"/>
      <c r="D65" s="771"/>
      <c r="E65" s="771"/>
      <c r="F65" s="771"/>
      <c r="G65" s="771"/>
      <c r="H65" s="771"/>
      <c r="I65" s="771"/>
      <c r="J65" s="771"/>
      <c r="K65" s="771"/>
      <c r="L65" s="771"/>
      <c r="M65" s="771"/>
      <c r="N65" s="771"/>
      <c r="O65" s="771"/>
      <c r="P65" s="771"/>
      <c r="Q65" s="771"/>
      <c r="R65" s="771"/>
      <c r="S65" s="771"/>
      <c r="T65" s="771"/>
      <c r="U65" s="771"/>
      <c r="V65" s="771"/>
      <c r="W65" s="771"/>
      <c r="X65" s="771"/>
      <c r="Y65" s="771"/>
      <c r="Z65" s="771"/>
      <c r="AA65" s="771"/>
      <c r="AB65" s="771"/>
      <c r="AC65" s="771"/>
      <c r="AD65" s="771"/>
      <c r="AE65" s="771"/>
      <c r="AF65" s="771"/>
      <c r="AG65" s="771"/>
      <c r="AH65" s="771"/>
      <c r="AI65" s="771"/>
      <c r="AJ65" s="771"/>
      <c r="AK65" s="771"/>
      <c r="AL65" s="771"/>
      <c r="AM65" s="771"/>
      <c r="AN65" s="771"/>
      <c r="AO65" s="771"/>
      <c r="AP65" s="771"/>
      <c r="AQ65" s="771"/>
      <c r="AR65" s="771"/>
    </row>
    <row r="66" spans="1:46">
      <c r="A66" s="770"/>
      <c r="B66" s="768"/>
      <c r="C66" s="768"/>
      <c r="D66" s="768"/>
      <c r="E66" s="768"/>
      <c r="F66" s="768"/>
      <c r="G66" s="768"/>
      <c r="H66" s="768"/>
      <c r="I66" s="768"/>
      <c r="J66" s="768"/>
      <c r="K66" s="768"/>
      <c r="L66" s="768"/>
      <c r="M66" s="768"/>
      <c r="N66" s="768"/>
      <c r="O66" s="768"/>
      <c r="P66" s="768"/>
      <c r="Q66" s="768"/>
      <c r="R66" s="768"/>
      <c r="S66" s="768"/>
      <c r="T66" s="768"/>
      <c r="U66" s="768"/>
      <c r="V66" s="768"/>
      <c r="W66" s="768"/>
      <c r="X66" s="768"/>
      <c r="Y66" s="768"/>
      <c r="Z66" s="768"/>
      <c r="AA66" s="768"/>
      <c r="AB66" s="768"/>
      <c r="AC66" s="768"/>
      <c r="AD66" s="768"/>
      <c r="AE66" s="768"/>
      <c r="AF66" s="768"/>
      <c r="AG66" s="768"/>
      <c r="AH66" s="768"/>
      <c r="AI66" s="768"/>
      <c r="AJ66" s="768"/>
      <c r="AK66" s="768"/>
      <c r="AL66" s="768"/>
      <c r="AM66" s="768"/>
      <c r="AN66" s="768"/>
      <c r="AO66" s="768"/>
      <c r="AP66" s="768"/>
      <c r="AQ66" s="768"/>
      <c r="AR66" s="768"/>
      <c r="AS66" s="867"/>
    </row>
    <row r="67" spans="1:46" ht="13.5" hidden="1" customHeight="1">
      <c r="AK67" s="771"/>
      <c r="AL67" s="771"/>
      <c r="AM67" s="771"/>
      <c r="AN67" s="771"/>
      <c r="AO67" s="771"/>
      <c r="AP67" s="771"/>
      <c r="AQ67" s="771"/>
      <c r="AR67" s="771"/>
      <c r="AS67" s="771"/>
      <c r="AT67" s="771"/>
    </row>
    <row r="68" spans="1:46" ht="13.5" hidden="1" customHeight="1">
      <c r="AK68" s="771"/>
      <c r="AL68" s="771"/>
      <c r="AM68" s="771"/>
      <c r="AN68" s="771"/>
      <c r="AO68" s="771"/>
      <c r="AP68" s="771"/>
      <c r="AQ68" s="771"/>
      <c r="AR68" s="771"/>
    </row>
    <row r="69" spans="1:46" ht="13.5" hidden="1" customHeight="1">
      <c r="AK69" s="771"/>
      <c r="AL69" s="771"/>
      <c r="AM69" s="771"/>
      <c r="AN69" s="771"/>
      <c r="AO69" s="771"/>
      <c r="AP69" s="771"/>
      <c r="AQ69" s="771"/>
      <c r="AR69" s="771"/>
    </row>
    <row r="70" spans="1:46" hidden="1">
      <c r="AK70" s="771"/>
      <c r="AL70" s="771"/>
      <c r="AM70" s="771"/>
      <c r="AN70" s="771"/>
      <c r="AO70" s="771"/>
      <c r="AP70" s="771"/>
      <c r="AQ70" s="771"/>
      <c r="AR70" s="771"/>
    </row>
    <row r="71" spans="1:46" hidden="1">
      <c r="AK71" s="771"/>
      <c r="AL71" s="771"/>
      <c r="AM71" s="771"/>
      <c r="AN71" s="771"/>
      <c r="AO71" s="771"/>
      <c r="AP71" s="771"/>
      <c r="AQ71" s="771"/>
      <c r="AR71" s="771"/>
    </row>
    <row r="72" spans="1:46" hidden="1">
      <c r="AK72" s="771"/>
      <c r="AL72" s="771"/>
      <c r="AM72" s="771"/>
      <c r="AN72" s="771"/>
      <c r="AO72" s="771"/>
      <c r="AP72" s="771"/>
      <c r="AQ72" s="771"/>
      <c r="AR72" s="771"/>
    </row>
    <row r="73" spans="1:46" hidden="1">
      <c r="AK73" s="771"/>
      <c r="AL73" s="771"/>
      <c r="AM73" s="771"/>
      <c r="AN73" s="771"/>
      <c r="AO73" s="771"/>
      <c r="AP73" s="771"/>
      <c r="AQ73" s="771"/>
      <c r="AR73" s="771"/>
    </row>
    <row r="74" spans="1:46" hidden="1"/>
  </sheetData>
  <sheetProtection algorithmName="SHA-512" hashValue="1RthlkHBzOdA2f8SeFL4rUKAF53DYuMvitqhTZSuKtPEQ/tO+SDkJoHhrW2qCrfcNmm6FDV394Trxb5LTUfvrg==" saltValue="dGsEWj1C9aUB1IGvdH/oO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7" customWidth="1"/>
    <col min="126" max="16384" width="9" style="758" hidden="1" customWidth="1"/>
  </cols>
  <sheetData>
    <row r="1" spans="2:125" ht="13.5" customHeight="1">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758"/>
      <c r="AN1" s="758"/>
      <c r="AO1" s="758"/>
      <c r="AP1" s="758"/>
      <c r="AQ1" s="758"/>
      <c r="AR1" s="758"/>
      <c r="AS1" s="758"/>
      <c r="AT1" s="758"/>
      <c r="AU1" s="758"/>
      <c r="AV1" s="758"/>
      <c r="AW1" s="758"/>
      <c r="AX1" s="758"/>
      <c r="AY1" s="758"/>
      <c r="AZ1" s="758"/>
      <c r="BA1" s="758"/>
      <c r="BB1" s="758"/>
      <c r="BC1" s="758"/>
      <c r="BD1" s="758"/>
      <c r="BE1" s="758"/>
      <c r="BF1" s="758"/>
      <c r="BG1" s="758"/>
      <c r="BH1" s="758"/>
      <c r="BI1" s="758"/>
      <c r="BJ1" s="758"/>
      <c r="BK1" s="758"/>
      <c r="BL1" s="758"/>
      <c r="BM1" s="758"/>
      <c r="BN1" s="758"/>
      <c r="BO1" s="758"/>
      <c r="BP1" s="758"/>
      <c r="BQ1" s="758"/>
      <c r="BR1" s="758"/>
      <c r="BS1" s="758"/>
      <c r="BT1" s="758"/>
      <c r="BU1" s="758"/>
      <c r="BV1" s="758"/>
      <c r="BW1" s="758"/>
      <c r="BX1" s="758"/>
      <c r="BY1" s="758"/>
      <c r="BZ1" s="758"/>
      <c r="CA1" s="758"/>
      <c r="CB1" s="758"/>
      <c r="CC1" s="758"/>
      <c r="CD1" s="758"/>
      <c r="CE1" s="758"/>
      <c r="CF1" s="758"/>
      <c r="CG1" s="758"/>
      <c r="CH1" s="758"/>
      <c r="CI1" s="758"/>
      <c r="CJ1" s="758"/>
      <c r="CK1" s="758"/>
      <c r="CL1" s="758"/>
      <c r="CM1" s="758"/>
      <c r="CN1" s="758"/>
      <c r="CO1" s="758"/>
      <c r="CP1" s="758"/>
      <c r="CQ1" s="758"/>
      <c r="CR1" s="758"/>
      <c r="CS1" s="758"/>
      <c r="CT1" s="758"/>
      <c r="CU1" s="758"/>
      <c r="CV1" s="758"/>
      <c r="CW1" s="758"/>
      <c r="CX1" s="758"/>
      <c r="CY1" s="758"/>
      <c r="CZ1" s="758"/>
      <c r="DA1" s="758"/>
      <c r="DB1" s="758"/>
      <c r="DC1" s="758"/>
      <c r="DD1" s="758"/>
      <c r="DE1" s="758"/>
      <c r="DF1" s="758"/>
      <c r="DG1" s="758"/>
      <c r="DH1" s="758"/>
      <c r="DI1" s="758"/>
      <c r="DJ1" s="758"/>
      <c r="DK1" s="758"/>
      <c r="DL1" s="758"/>
      <c r="DM1" s="758"/>
      <c r="DN1" s="758"/>
      <c r="DO1" s="758"/>
      <c r="DP1" s="758"/>
      <c r="DQ1" s="758"/>
      <c r="DR1" s="758"/>
      <c r="DS1" s="758"/>
      <c r="DT1" s="758"/>
      <c r="DU1" s="758"/>
    </row>
    <row r="2" spans="2:125">
      <c r="B2" s="758"/>
      <c r="DG2" s="758"/>
    </row>
    <row r="3" spans="2:125">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8"/>
      <c r="AW3" s="758"/>
      <c r="AX3" s="758"/>
      <c r="AY3" s="758"/>
      <c r="AZ3" s="758"/>
      <c r="BA3" s="758"/>
      <c r="BB3" s="758"/>
      <c r="BC3" s="758"/>
      <c r="BD3" s="758"/>
      <c r="BE3" s="758"/>
      <c r="BF3" s="758"/>
      <c r="BG3" s="758"/>
      <c r="BH3" s="758"/>
      <c r="BI3" s="758"/>
      <c r="BJ3" s="758"/>
      <c r="BK3" s="758"/>
      <c r="BL3" s="758"/>
      <c r="BM3" s="758"/>
      <c r="BN3" s="758"/>
      <c r="BO3" s="758"/>
      <c r="BP3" s="758"/>
      <c r="BQ3" s="758"/>
      <c r="BR3" s="758"/>
      <c r="BS3" s="758"/>
      <c r="BT3" s="758"/>
      <c r="BU3" s="758"/>
      <c r="BV3" s="758"/>
      <c r="BW3" s="758"/>
      <c r="BX3" s="758"/>
      <c r="BY3" s="758"/>
      <c r="BZ3" s="758"/>
      <c r="CA3" s="758"/>
      <c r="CB3" s="758"/>
      <c r="CC3" s="758"/>
      <c r="CD3" s="758"/>
      <c r="CE3" s="758"/>
      <c r="CF3" s="758"/>
      <c r="CG3" s="758"/>
      <c r="CH3" s="758"/>
      <c r="CI3" s="758"/>
      <c r="CJ3" s="758"/>
      <c r="CK3" s="758"/>
      <c r="CL3" s="758"/>
      <c r="CM3" s="758"/>
      <c r="CN3" s="758"/>
      <c r="CO3" s="758"/>
      <c r="CP3" s="758"/>
      <c r="CQ3" s="758"/>
      <c r="CR3" s="758"/>
      <c r="CS3" s="758"/>
      <c r="CT3" s="758"/>
      <c r="CU3" s="758"/>
      <c r="CV3" s="758"/>
      <c r="CW3" s="758"/>
      <c r="CX3" s="758"/>
      <c r="CY3" s="758"/>
      <c r="CZ3" s="758"/>
      <c r="DA3" s="758"/>
      <c r="DB3" s="758"/>
      <c r="DC3" s="758"/>
      <c r="DD3" s="758"/>
      <c r="DE3" s="758"/>
      <c r="DF3" s="758"/>
      <c r="DH3" s="758"/>
      <c r="DI3" s="758"/>
      <c r="DJ3" s="758"/>
      <c r="DK3" s="758"/>
      <c r="DL3" s="758"/>
      <c r="DM3" s="758"/>
      <c r="DN3" s="758"/>
      <c r="DO3" s="758"/>
      <c r="DP3" s="758"/>
      <c r="DQ3" s="758"/>
      <c r="DR3" s="758"/>
      <c r="DS3" s="758"/>
      <c r="DT3" s="758"/>
      <c r="DU3" s="758"/>
    </row>
    <row r="4" spans="2:125"/>
    <row r="5" spans="2:125"/>
    <row r="6" spans="2:125"/>
    <row r="7" spans="2:125"/>
    <row r="8" spans="2:125"/>
    <row r="9" spans="2:125">
      <c r="DU9" s="758"/>
    </row>
    <row r="10" spans="2:125"/>
    <row r="11" spans="2:125"/>
    <row r="12" spans="2:125"/>
    <row r="13" spans="2:125"/>
    <row r="14" spans="2:125"/>
    <row r="15" spans="2:125"/>
    <row r="16" spans="2:125"/>
    <row r="17" spans="125:125">
      <c r="DU17" s="758"/>
    </row>
    <row r="18" spans="125:125"/>
    <row r="19" spans="125:125"/>
    <row r="20" spans="125:125">
      <c r="DU20" s="758"/>
    </row>
    <row r="21" spans="125:125">
      <c r="DU21" s="758"/>
    </row>
    <row r="22" spans="125:125"/>
    <row r="23" spans="125:125"/>
    <row r="24" spans="125:125"/>
    <row r="25" spans="125:125"/>
    <row r="26" spans="125:125"/>
    <row r="27" spans="125:125"/>
    <row r="28" spans="125:125">
      <c r="DU28" s="758"/>
    </row>
    <row r="29" spans="125:125"/>
    <row r="30" spans="125:125"/>
    <row r="31" spans="125:125"/>
    <row r="32" spans="125:125"/>
    <row r="33" spans="2:125">
      <c r="B33" s="758"/>
      <c r="G33" s="758"/>
      <c r="I33" s="758"/>
    </row>
    <row r="34" spans="2:125">
      <c r="C34" s="758"/>
      <c r="P34" s="758"/>
      <c r="DE34" s="758"/>
      <c r="DH34" s="758"/>
    </row>
    <row r="35" spans="2:125">
      <c r="D35" s="758"/>
      <c r="E35" s="758"/>
      <c r="DG35" s="758"/>
      <c r="DJ35" s="758"/>
      <c r="DP35" s="758"/>
      <c r="DQ35" s="758"/>
      <c r="DR35" s="758"/>
      <c r="DS35" s="758"/>
      <c r="DT35" s="758"/>
      <c r="DU35" s="758"/>
    </row>
    <row r="36" spans="2:125">
      <c r="F36" s="758"/>
      <c r="H36" s="758"/>
      <c r="J36" s="758"/>
      <c r="K36" s="758"/>
      <c r="L36" s="758"/>
      <c r="M36" s="758"/>
      <c r="N36" s="758"/>
      <c r="O36" s="758"/>
      <c r="Q36" s="758"/>
      <c r="R36" s="758"/>
      <c r="S36" s="758"/>
      <c r="T36" s="758"/>
      <c r="U36" s="758"/>
      <c r="V36" s="758"/>
      <c r="W36" s="758"/>
      <c r="X36" s="758"/>
      <c r="Y36" s="758"/>
      <c r="Z36" s="758"/>
      <c r="AA36" s="758"/>
      <c r="AB36" s="758"/>
      <c r="AC36" s="758"/>
      <c r="AD36" s="758"/>
      <c r="AE36" s="758"/>
      <c r="AF36" s="758"/>
      <c r="AG36" s="758"/>
      <c r="AH36" s="758"/>
      <c r="AI36" s="758"/>
      <c r="AJ36" s="758"/>
      <c r="AK36" s="758"/>
      <c r="AL36" s="758"/>
      <c r="AM36" s="758"/>
      <c r="AN36" s="758"/>
      <c r="AO36" s="758"/>
      <c r="AP36" s="758"/>
      <c r="AQ36" s="758"/>
      <c r="AR36" s="758"/>
      <c r="AS36" s="758"/>
      <c r="AT36" s="758"/>
      <c r="AU36" s="758"/>
      <c r="AV36" s="758"/>
      <c r="AW36" s="758"/>
      <c r="AX36" s="758"/>
      <c r="AY36" s="758"/>
      <c r="AZ36" s="758"/>
      <c r="BA36" s="758"/>
      <c r="BB36" s="758"/>
      <c r="BC36" s="758"/>
      <c r="BD36" s="758"/>
      <c r="BE36" s="758"/>
      <c r="BF36" s="758"/>
      <c r="BG36" s="758"/>
      <c r="BH36" s="758"/>
      <c r="BI36" s="758"/>
      <c r="BJ36" s="758"/>
      <c r="BK36" s="758"/>
      <c r="BL36" s="758"/>
      <c r="BM36" s="758"/>
      <c r="BN36" s="758"/>
      <c r="BO36" s="758"/>
      <c r="BP36" s="758"/>
      <c r="BQ36" s="758"/>
      <c r="BR36" s="758"/>
      <c r="BS36" s="758"/>
      <c r="BT36" s="758"/>
      <c r="BU36" s="758"/>
      <c r="BV36" s="758"/>
      <c r="BW36" s="758"/>
      <c r="BX36" s="758"/>
      <c r="BY36" s="758"/>
      <c r="BZ36" s="758"/>
      <c r="CA36" s="758"/>
      <c r="CB36" s="758"/>
      <c r="CC36" s="758"/>
      <c r="CD36" s="758"/>
      <c r="CE36" s="758"/>
      <c r="CF36" s="758"/>
      <c r="CG36" s="758"/>
      <c r="CH36" s="758"/>
      <c r="CI36" s="758"/>
      <c r="CJ36" s="758"/>
      <c r="CK36" s="758"/>
      <c r="CL36" s="758"/>
      <c r="CM36" s="758"/>
      <c r="CN36" s="758"/>
      <c r="CO36" s="758"/>
      <c r="CP36" s="758"/>
      <c r="CQ36" s="758"/>
      <c r="CR36" s="758"/>
      <c r="CS36" s="758"/>
      <c r="CT36" s="758"/>
      <c r="CU36" s="758"/>
      <c r="CV36" s="758"/>
      <c r="CW36" s="758"/>
      <c r="CX36" s="758"/>
      <c r="CY36" s="758"/>
      <c r="CZ36" s="758"/>
      <c r="DA36" s="758"/>
      <c r="DB36" s="758"/>
      <c r="DC36" s="758"/>
      <c r="DD36" s="758"/>
      <c r="DF36" s="758"/>
      <c r="DI36" s="758"/>
      <c r="DK36" s="758"/>
      <c r="DL36" s="758"/>
      <c r="DM36" s="758"/>
      <c r="DN36" s="758"/>
      <c r="DO36" s="758"/>
      <c r="DP36" s="758"/>
      <c r="DQ36" s="758"/>
      <c r="DR36" s="758"/>
      <c r="DS36" s="758"/>
      <c r="DT36" s="758"/>
      <c r="DU36" s="758"/>
    </row>
    <row r="37" spans="2:125">
      <c r="DU37" s="758"/>
    </row>
    <row r="38" spans="2:125">
      <c r="DT38" s="758"/>
      <c r="DU38" s="758"/>
    </row>
    <row r="39" spans="2:125"/>
    <row r="40" spans="2:125">
      <c r="DH40" s="758"/>
    </row>
    <row r="41" spans="2:125">
      <c r="DE41" s="758"/>
    </row>
    <row r="42" spans="2:125">
      <c r="DG42" s="758"/>
      <c r="DJ42" s="758"/>
    </row>
    <row r="43" spans="2:125">
      <c r="Q43" s="758"/>
      <c r="R43" s="758"/>
      <c r="S43" s="758"/>
      <c r="T43" s="758"/>
      <c r="U43" s="758"/>
      <c r="V43" s="758"/>
      <c r="W43" s="758"/>
      <c r="X43" s="758"/>
      <c r="Y43" s="758"/>
      <c r="Z43" s="758"/>
      <c r="AA43" s="758"/>
      <c r="AB43" s="758"/>
      <c r="AC43" s="758"/>
      <c r="AD43" s="758"/>
      <c r="AE43" s="758"/>
      <c r="AF43" s="758"/>
      <c r="AG43" s="758"/>
      <c r="AH43" s="758"/>
      <c r="AI43" s="758"/>
      <c r="AJ43" s="758"/>
      <c r="AK43" s="758"/>
      <c r="AL43" s="758"/>
      <c r="AM43" s="758"/>
      <c r="AN43" s="758"/>
      <c r="AO43" s="758"/>
      <c r="AP43" s="758"/>
      <c r="AQ43" s="758"/>
      <c r="AR43" s="758"/>
      <c r="AS43" s="758"/>
      <c r="AT43" s="758"/>
      <c r="AU43" s="758"/>
      <c r="AV43" s="758"/>
      <c r="AW43" s="758"/>
      <c r="AX43" s="758"/>
      <c r="AY43" s="758"/>
      <c r="AZ43" s="758"/>
      <c r="BA43" s="758"/>
      <c r="BB43" s="758"/>
      <c r="BC43" s="758"/>
      <c r="BD43" s="758"/>
      <c r="BE43" s="758"/>
      <c r="BF43" s="758"/>
      <c r="BG43" s="758"/>
      <c r="BH43" s="758"/>
      <c r="BI43" s="758"/>
      <c r="BJ43" s="758"/>
      <c r="BK43" s="758"/>
      <c r="BL43" s="758"/>
      <c r="BM43" s="758"/>
      <c r="BN43" s="758"/>
      <c r="BO43" s="758"/>
      <c r="BP43" s="758"/>
      <c r="BQ43" s="758"/>
      <c r="BR43" s="758"/>
      <c r="BS43" s="758"/>
      <c r="BT43" s="758"/>
      <c r="BU43" s="758"/>
      <c r="BV43" s="758"/>
      <c r="BW43" s="758"/>
      <c r="BX43" s="758"/>
      <c r="BY43" s="758"/>
      <c r="BZ43" s="758"/>
      <c r="CA43" s="758"/>
      <c r="CB43" s="758"/>
      <c r="CC43" s="758"/>
      <c r="CD43" s="758"/>
      <c r="CE43" s="758"/>
      <c r="CF43" s="758"/>
      <c r="CG43" s="758"/>
      <c r="CH43" s="758"/>
      <c r="CI43" s="758"/>
      <c r="CJ43" s="758"/>
      <c r="CK43" s="758"/>
      <c r="CL43" s="758"/>
      <c r="CM43" s="758"/>
      <c r="CN43" s="758"/>
      <c r="CO43" s="758"/>
      <c r="CP43" s="758"/>
      <c r="CQ43" s="758"/>
      <c r="CR43" s="758"/>
      <c r="CS43" s="758"/>
      <c r="CT43" s="758"/>
      <c r="CU43" s="758"/>
      <c r="CV43" s="758"/>
      <c r="CW43" s="758"/>
      <c r="CX43" s="758"/>
      <c r="CY43" s="758"/>
      <c r="CZ43" s="758"/>
      <c r="DA43" s="758"/>
      <c r="DB43" s="758"/>
      <c r="DC43" s="758"/>
      <c r="DD43" s="758"/>
      <c r="DF43" s="758"/>
      <c r="DI43" s="758"/>
      <c r="DK43" s="758"/>
      <c r="DL43" s="758"/>
      <c r="DM43" s="758"/>
      <c r="DN43" s="758"/>
      <c r="DO43" s="758"/>
      <c r="DP43" s="758"/>
      <c r="DQ43" s="758"/>
      <c r="DR43" s="758"/>
      <c r="DS43" s="758"/>
      <c r="DT43" s="758"/>
      <c r="DU43" s="758"/>
    </row>
    <row r="44" spans="2:125">
      <c r="DU44" s="758"/>
    </row>
    <row r="45" spans="2:125"/>
    <row r="46" spans="2:125"/>
    <row r="47" spans="2:125"/>
    <row r="48" spans="2:125">
      <c r="DT48" s="758"/>
      <c r="DU48" s="758"/>
    </row>
    <row r="49" spans="120:125">
      <c r="DU49" s="758"/>
    </row>
    <row r="50" spans="120:125">
      <c r="DU50" s="758"/>
    </row>
    <row r="51" spans="120:125">
      <c r="DP51" s="758"/>
      <c r="DQ51" s="758"/>
      <c r="DR51" s="758"/>
      <c r="DS51" s="758"/>
      <c r="DT51" s="758"/>
      <c r="DU51" s="758"/>
    </row>
    <row r="52" spans="120:125"/>
    <row r="53" spans="120:125"/>
    <row r="54" spans="120:125">
      <c r="DU54" s="758"/>
    </row>
    <row r="55" spans="120:125"/>
    <row r="56" spans="120:125"/>
    <row r="57" spans="120:125"/>
    <row r="58" spans="120:125">
      <c r="DU58" s="758"/>
    </row>
    <row r="59" spans="120:125"/>
    <row r="60" spans="120:125"/>
    <row r="61" spans="120:125"/>
    <row r="62" spans="120:125"/>
    <row r="63" spans="120:125">
      <c r="DU63" s="758"/>
    </row>
    <row r="64" spans="120:125">
      <c r="DT64" s="758"/>
      <c r="DU64" s="758"/>
    </row>
    <row r="65" spans="123:125"/>
    <row r="66" spans="123:125"/>
    <row r="67" spans="123:125"/>
    <row r="68" spans="123:125"/>
    <row r="69" spans="123:125">
      <c r="DS69" s="758"/>
      <c r="DT69" s="758"/>
      <c r="DU69" s="758"/>
    </row>
    <row r="70" spans="123:125"/>
    <row r="71" spans="123:125"/>
    <row r="72" spans="123:125"/>
    <row r="73" spans="123:125"/>
    <row r="74" spans="123:125"/>
    <row r="75" spans="123:125"/>
    <row r="76" spans="123:125"/>
    <row r="77" spans="123:125"/>
    <row r="78" spans="123:125"/>
    <row r="79" spans="123:125"/>
    <row r="80" spans="123:125"/>
    <row r="81" spans="116:125"/>
    <row r="82" spans="116:125">
      <c r="DL82" s="758"/>
    </row>
    <row r="83" spans="116:125">
      <c r="DM83" s="758"/>
      <c r="DN83" s="758"/>
      <c r="DO83" s="758"/>
      <c r="DP83" s="758"/>
      <c r="DQ83" s="758"/>
      <c r="DR83" s="758"/>
      <c r="DS83" s="758"/>
      <c r="DT83" s="758"/>
      <c r="DU83" s="758"/>
    </row>
    <row r="84" spans="116:125"/>
    <row r="85" spans="116:125"/>
    <row r="86" spans="116:125"/>
    <row r="87" spans="116:125"/>
    <row r="88" spans="116:125">
      <c r="DU88" s="758"/>
    </row>
    <row r="89" spans="116:125"/>
    <row r="90" spans="116:125"/>
    <row r="91" spans="116:125"/>
    <row r="92" spans="116:125" ht="13.5" customHeight="1"/>
    <row r="93" spans="116:125" ht="13.5" customHeight="1"/>
    <row r="94" spans="116:125" ht="13.5" customHeight="1">
      <c r="DS94" s="758"/>
      <c r="DT94" s="758"/>
      <c r="DU94" s="758"/>
    </row>
    <row r="95" spans="116:125" ht="13.5" customHeight="1">
      <c r="DU95" s="758"/>
    </row>
    <row r="96" spans="116:125" ht="13.5" customHeight="1"/>
    <row r="97" spans="124:125" ht="13.5" customHeight="1"/>
    <row r="98" spans="124:125" ht="13.5" customHeight="1"/>
    <row r="99" spans="124:125" ht="13.5" customHeight="1"/>
    <row r="100" spans="124:125" ht="13.5" customHeight="1"/>
    <row r="101" spans="124:125" ht="13.5" customHeight="1">
      <c r="DU101" s="758"/>
    </row>
    <row r="102" spans="124:125" ht="13.5" customHeight="1"/>
    <row r="103" spans="124:125" ht="13.5" customHeight="1"/>
    <row r="104" spans="124:125" ht="13.5" customHeight="1">
      <c r="DT104" s="758"/>
      <c r="DU104" s="75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8" t="s">
        <v>100</v>
      </c>
    </row>
    <row r="117" spans="125:125" ht="13.5" hidden="1" customHeight="1"/>
    <row r="118" spans="125:125" ht="13.5" hidden="1" customHeight="1"/>
    <row r="119" spans="125:125" ht="13.5" hidden="1" customHeight="1"/>
    <row r="120" spans="125:125" ht="13.5" hidden="1" customHeight="1"/>
    <row r="121" spans="125:125" ht="13.5" hidden="1" customHeight="1">
      <c r="DU121" s="758"/>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nyPcHVJMdReR5X9RYBlRA3j7Z6MfyZ0JyEZ1Cz19FHp7IGTTu5j8wNp8iH1PFyOF/aTw3L3qYF/6TMwYEQ9gw==" saltValue="LnErDOGv0j/l9Wl2OIpmk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7" customWidth="1"/>
    <col min="126" max="142" width="0" style="758" hidden="1" customWidth="1"/>
    <col min="143" max="16384" width="9" style="758" hidden="1" customWidth="1"/>
  </cols>
  <sheetData>
    <row r="1" spans="1:125" ht="13.5" customHeight="1">
      <c r="A1" s="758"/>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758"/>
      <c r="AF1" s="758"/>
      <c r="AG1" s="758"/>
      <c r="AH1" s="758"/>
      <c r="AI1" s="758"/>
      <c r="AJ1" s="758"/>
      <c r="AK1" s="758"/>
      <c r="AL1" s="758"/>
      <c r="AM1" s="758"/>
      <c r="AN1" s="758"/>
      <c r="AO1" s="758"/>
      <c r="AP1" s="758"/>
      <c r="AQ1" s="758"/>
      <c r="AR1" s="758"/>
      <c r="AS1" s="758"/>
      <c r="AT1" s="758"/>
      <c r="AU1" s="758"/>
      <c r="AV1" s="758"/>
      <c r="AW1" s="758"/>
      <c r="AX1" s="758"/>
      <c r="AY1" s="758"/>
      <c r="AZ1" s="758"/>
      <c r="BA1" s="758"/>
      <c r="BB1" s="758"/>
      <c r="BC1" s="758"/>
      <c r="BD1" s="758"/>
      <c r="BE1" s="758"/>
      <c r="BF1" s="758"/>
      <c r="BG1" s="758"/>
      <c r="BH1" s="758"/>
      <c r="BI1" s="758"/>
      <c r="BJ1" s="758"/>
      <c r="BK1" s="758"/>
      <c r="BL1" s="758"/>
      <c r="BM1" s="758"/>
      <c r="BN1" s="758"/>
      <c r="BO1" s="758"/>
      <c r="BP1" s="758"/>
      <c r="BQ1" s="758"/>
      <c r="BR1" s="758"/>
      <c r="BS1" s="758"/>
      <c r="BT1" s="758"/>
      <c r="BU1" s="758"/>
      <c r="BV1" s="758"/>
      <c r="BW1" s="758"/>
      <c r="BX1" s="758"/>
      <c r="BY1" s="758"/>
      <c r="BZ1" s="758"/>
      <c r="CA1" s="758"/>
      <c r="CB1" s="758"/>
      <c r="CC1" s="758"/>
      <c r="CD1" s="758"/>
      <c r="CE1" s="758"/>
      <c r="CF1" s="758"/>
      <c r="CG1" s="758"/>
      <c r="CH1" s="758"/>
      <c r="CI1" s="758"/>
      <c r="CJ1" s="758"/>
      <c r="CK1" s="758"/>
      <c r="CL1" s="758"/>
      <c r="CM1" s="758"/>
      <c r="CN1" s="758"/>
      <c r="CO1" s="758"/>
      <c r="CP1" s="758"/>
      <c r="CQ1" s="758"/>
      <c r="CR1" s="758"/>
      <c r="CS1" s="758"/>
      <c r="CT1" s="758"/>
      <c r="CU1" s="758"/>
      <c r="CV1" s="758"/>
      <c r="CW1" s="758"/>
      <c r="CX1" s="758"/>
      <c r="CY1" s="758"/>
      <c r="CZ1" s="758"/>
      <c r="DA1" s="758"/>
      <c r="DB1" s="758"/>
      <c r="DC1" s="758"/>
      <c r="DD1" s="758"/>
      <c r="DE1" s="758"/>
      <c r="DF1" s="758"/>
      <c r="DG1" s="758"/>
      <c r="DH1" s="758"/>
      <c r="DI1" s="758"/>
      <c r="DJ1" s="758"/>
      <c r="DK1" s="758"/>
      <c r="DL1" s="758"/>
      <c r="DM1" s="758"/>
      <c r="DN1" s="758"/>
      <c r="DO1" s="758"/>
      <c r="DP1" s="758"/>
      <c r="DQ1" s="758"/>
      <c r="DR1" s="758"/>
      <c r="DS1" s="758"/>
      <c r="DT1" s="758"/>
      <c r="DU1" s="758"/>
    </row>
    <row r="2" spans="1:125">
      <c r="B2" s="758"/>
      <c r="T2" s="758"/>
    </row>
    <row r="3" spans="1:125">
      <c r="C3" s="758"/>
      <c r="D3" s="758"/>
      <c r="E3" s="758"/>
      <c r="F3" s="758"/>
      <c r="G3" s="758"/>
      <c r="H3" s="758"/>
      <c r="I3" s="758"/>
      <c r="J3" s="758"/>
      <c r="K3" s="758"/>
      <c r="L3" s="758"/>
      <c r="M3" s="758"/>
      <c r="N3" s="758"/>
      <c r="O3" s="758"/>
      <c r="P3" s="758"/>
      <c r="Q3" s="758"/>
      <c r="R3" s="758"/>
      <c r="S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8"/>
      <c r="AW3" s="758"/>
      <c r="AX3" s="758"/>
      <c r="AY3" s="758"/>
      <c r="AZ3" s="758"/>
      <c r="BA3" s="758"/>
      <c r="BB3" s="758"/>
      <c r="BC3" s="758"/>
      <c r="BD3" s="758"/>
      <c r="BE3" s="758"/>
      <c r="BF3" s="758"/>
      <c r="BG3" s="758"/>
      <c r="BH3" s="758"/>
      <c r="BI3" s="758"/>
      <c r="BJ3" s="758"/>
      <c r="BK3" s="758"/>
      <c r="BL3" s="758"/>
      <c r="BM3" s="758"/>
      <c r="BN3" s="758"/>
      <c r="BO3" s="758"/>
      <c r="BP3" s="758"/>
      <c r="BQ3" s="758"/>
      <c r="BR3" s="758"/>
      <c r="BS3" s="758"/>
      <c r="BT3" s="758"/>
      <c r="BU3" s="758"/>
      <c r="BV3" s="758"/>
      <c r="BW3" s="758"/>
      <c r="BX3" s="758"/>
      <c r="BY3" s="758"/>
      <c r="BZ3" s="758"/>
      <c r="CA3" s="758"/>
      <c r="CB3" s="758"/>
      <c r="CC3" s="758"/>
      <c r="CD3" s="758"/>
      <c r="CE3" s="758"/>
      <c r="CF3" s="758"/>
      <c r="CG3" s="758"/>
      <c r="CH3" s="758"/>
      <c r="CI3" s="758"/>
      <c r="CJ3" s="758"/>
      <c r="CK3" s="758"/>
      <c r="CL3" s="758"/>
      <c r="CM3" s="758"/>
      <c r="CN3" s="758"/>
      <c r="CO3" s="758"/>
      <c r="CP3" s="758"/>
      <c r="CQ3" s="758"/>
      <c r="CR3" s="758"/>
      <c r="CS3" s="758"/>
      <c r="CT3" s="758"/>
      <c r="CU3" s="758"/>
      <c r="CV3" s="758"/>
      <c r="CW3" s="758"/>
      <c r="CX3" s="758"/>
      <c r="CY3" s="758"/>
      <c r="CZ3" s="758"/>
      <c r="DA3" s="758"/>
      <c r="DB3" s="758"/>
      <c r="DC3" s="758"/>
      <c r="DD3" s="758"/>
      <c r="DE3" s="758"/>
      <c r="DF3" s="758"/>
      <c r="DG3" s="758"/>
      <c r="DH3" s="758"/>
      <c r="DI3" s="758"/>
      <c r="DJ3" s="758"/>
      <c r="DK3" s="758"/>
      <c r="DL3" s="758"/>
      <c r="DM3" s="758"/>
      <c r="DN3" s="758"/>
      <c r="DO3" s="758"/>
      <c r="DP3" s="758"/>
      <c r="DQ3" s="758"/>
      <c r="DR3" s="758"/>
      <c r="DS3" s="758"/>
      <c r="DT3" s="758"/>
      <c r="DU3" s="75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8"/>
      <c r="G33" s="758"/>
      <c r="I33" s="758"/>
    </row>
    <row r="34" spans="2:125">
      <c r="C34" s="758"/>
      <c r="P34" s="758"/>
      <c r="R34" s="758"/>
      <c r="U34" s="758"/>
    </row>
    <row r="35" spans="2:125">
      <c r="D35" s="758"/>
      <c r="E35" s="758"/>
      <c r="T35" s="758"/>
      <c r="W35" s="758"/>
      <c r="X35" s="758"/>
      <c r="Y35" s="758"/>
      <c r="Z35" s="758"/>
      <c r="AA35" s="758"/>
      <c r="AB35" s="758"/>
      <c r="AC35" s="758"/>
      <c r="AD35" s="758"/>
      <c r="AE35" s="758"/>
      <c r="AF35" s="758"/>
      <c r="AG35" s="758"/>
      <c r="AH35" s="758"/>
      <c r="AI35" s="758"/>
      <c r="AJ35" s="758"/>
      <c r="AK35" s="758"/>
      <c r="AL35" s="758"/>
      <c r="AM35" s="758"/>
      <c r="AN35" s="758"/>
      <c r="AO35" s="758"/>
      <c r="AP35" s="758"/>
      <c r="AQ35" s="758"/>
      <c r="AR35" s="758"/>
      <c r="AS35" s="758"/>
      <c r="AT35" s="758"/>
      <c r="AU35" s="758"/>
      <c r="AV35" s="758"/>
      <c r="AW35" s="758"/>
      <c r="AX35" s="758"/>
      <c r="AY35" s="758"/>
      <c r="AZ35" s="758"/>
      <c r="BA35" s="758"/>
      <c r="BB35" s="758"/>
      <c r="BC35" s="758"/>
      <c r="BD35" s="758"/>
      <c r="BE35" s="758"/>
      <c r="BF35" s="758"/>
      <c r="BG35" s="758"/>
      <c r="BH35" s="758"/>
      <c r="BI35" s="758"/>
      <c r="BJ35" s="758"/>
      <c r="BK35" s="758"/>
      <c r="BL35" s="758"/>
      <c r="BM35" s="758"/>
      <c r="BN35" s="758"/>
      <c r="BO35" s="758"/>
      <c r="BP35" s="758"/>
      <c r="BQ35" s="758"/>
      <c r="BR35" s="758"/>
      <c r="BS35" s="758"/>
      <c r="BT35" s="758"/>
      <c r="BU35" s="758"/>
      <c r="BV35" s="758"/>
      <c r="BW35" s="758"/>
      <c r="BX35" s="758"/>
      <c r="BY35" s="758"/>
      <c r="BZ35" s="758"/>
      <c r="CA35" s="758"/>
      <c r="CB35" s="758"/>
      <c r="CC35" s="758"/>
      <c r="CD35" s="758"/>
      <c r="CE35" s="758"/>
      <c r="CF35" s="758"/>
      <c r="CG35" s="758"/>
      <c r="CH35" s="758"/>
      <c r="CI35" s="758"/>
      <c r="CJ35" s="758"/>
      <c r="CK35" s="758"/>
      <c r="CL35" s="758"/>
      <c r="CM35" s="758"/>
      <c r="CN35" s="758"/>
      <c r="CO35" s="758"/>
      <c r="CP35" s="758"/>
      <c r="CQ35" s="758"/>
      <c r="CR35" s="758"/>
      <c r="CS35" s="758"/>
      <c r="CT35" s="758"/>
      <c r="CU35" s="758"/>
      <c r="CV35" s="758"/>
      <c r="CW35" s="758"/>
      <c r="CX35" s="758"/>
      <c r="CY35" s="758"/>
      <c r="CZ35" s="758"/>
      <c r="DA35" s="758"/>
      <c r="DB35" s="758"/>
      <c r="DC35" s="758"/>
      <c r="DD35" s="758"/>
      <c r="DE35" s="758"/>
      <c r="DF35" s="758"/>
      <c r="DG35" s="758"/>
      <c r="DH35" s="758"/>
      <c r="DI35" s="758"/>
      <c r="DJ35" s="758"/>
      <c r="DK35" s="758"/>
      <c r="DL35" s="758"/>
      <c r="DM35" s="758"/>
      <c r="DN35" s="758"/>
      <c r="DO35" s="758"/>
      <c r="DP35" s="758"/>
      <c r="DQ35" s="758"/>
      <c r="DR35" s="758"/>
      <c r="DS35" s="758"/>
      <c r="DT35" s="758"/>
      <c r="DU35" s="758"/>
    </row>
    <row r="36" spans="2:125">
      <c r="F36" s="758"/>
      <c r="H36" s="758"/>
      <c r="J36" s="758"/>
      <c r="K36" s="758"/>
      <c r="L36" s="758"/>
      <c r="M36" s="758"/>
      <c r="N36" s="758"/>
      <c r="O36" s="758"/>
      <c r="Q36" s="758"/>
      <c r="S36" s="758"/>
      <c r="V36" s="758"/>
    </row>
    <row r="37" spans="2:125"/>
    <row r="38" spans="2:125"/>
    <row r="39" spans="2:125"/>
    <row r="40" spans="2:125">
      <c r="U40" s="758"/>
    </row>
    <row r="41" spans="2:125">
      <c r="R41" s="758"/>
    </row>
    <row r="42" spans="2:125">
      <c r="T42" s="758"/>
      <c r="W42" s="758"/>
      <c r="X42" s="758"/>
      <c r="Y42" s="758"/>
      <c r="Z42" s="758"/>
      <c r="AA42" s="758"/>
      <c r="AB42" s="758"/>
      <c r="AC42" s="758"/>
      <c r="AD42" s="758"/>
      <c r="AE42" s="758"/>
      <c r="AF42" s="758"/>
      <c r="AG42" s="758"/>
      <c r="AH42" s="758"/>
      <c r="AI42" s="758"/>
      <c r="AJ42" s="758"/>
      <c r="AK42" s="758"/>
      <c r="AL42" s="758"/>
      <c r="AM42" s="758"/>
      <c r="AN42" s="758"/>
      <c r="AO42" s="758"/>
      <c r="AP42" s="758"/>
      <c r="AQ42" s="758"/>
      <c r="AR42" s="758"/>
      <c r="AS42" s="758"/>
      <c r="AT42" s="758"/>
      <c r="AU42" s="758"/>
      <c r="AV42" s="758"/>
      <c r="AW42" s="758"/>
      <c r="AX42" s="758"/>
      <c r="AY42" s="758"/>
      <c r="AZ42" s="758"/>
      <c r="BA42" s="758"/>
      <c r="BB42" s="758"/>
      <c r="BC42" s="758"/>
      <c r="BD42" s="758"/>
      <c r="BE42" s="758"/>
      <c r="BF42" s="758"/>
      <c r="BG42" s="758"/>
      <c r="BH42" s="758"/>
      <c r="BI42" s="758"/>
      <c r="BJ42" s="758"/>
      <c r="BK42" s="758"/>
      <c r="BL42" s="758"/>
      <c r="BM42" s="758"/>
      <c r="BN42" s="758"/>
      <c r="BO42" s="758"/>
      <c r="BP42" s="758"/>
      <c r="BQ42" s="758"/>
      <c r="BR42" s="758"/>
      <c r="BS42" s="758"/>
      <c r="BT42" s="758"/>
      <c r="BU42" s="758"/>
      <c r="BV42" s="758"/>
      <c r="BW42" s="758"/>
      <c r="BX42" s="758"/>
      <c r="BY42" s="758"/>
      <c r="BZ42" s="758"/>
      <c r="CA42" s="758"/>
      <c r="CB42" s="758"/>
      <c r="CC42" s="758"/>
      <c r="CD42" s="758"/>
      <c r="CE42" s="758"/>
      <c r="CF42" s="758"/>
      <c r="CG42" s="758"/>
      <c r="CH42" s="758"/>
      <c r="CI42" s="758"/>
      <c r="CJ42" s="758"/>
      <c r="CK42" s="758"/>
      <c r="CL42" s="758"/>
      <c r="CM42" s="758"/>
      <c r="CN42" s="758"/>
      <c r="CO42" s="758"/>
      <c r="CP42" s="758"/>
      <c r="CQ42" s="758"/>
      <c r="CR42" s="758"/>
      <c r="CS42" s="758"/>
      <c r="CT42" s="758"/>
      <c r="CU42" s="758"/>
      <c r="CV42" s="758"/>
      <c r="CW42" s="758"/>
      <c r="CX42" s="758"/>
      <c r="CY42" s="758"/>
      <c r="CZ42" s="758"/>
      <c r="DA42" s="758"/>
      <c r="DB42" s="758"/>
      <c r="DC42" s="758"/>
      <c r="DD42" s="758"/>
      <c r="DE42" s="758"/>
      <c r="DF42" s="758"/>
      <c r="DG42" s="758"/>
      <c r="DH42" s="758"/>
      <c r="DI42" s="758"/>
      <c r="DJ42" s="758"/>
      <c r="DK42" s="758"/>
      <c r="DL42" s="758"/>
      <c r="DM42" s="758"/>
      <c r="DN42" s="758"/>
      <c r="DO42" s="758"/>
      <c r="DP42" s="758"/>
      <c r="DQ42" s="758"/>
      <c r="DR42" s="758"/>
      <c r="DS42" s="758"/>
      <c r="DT42" s="758"/>
      <c r="DU42" s="758"/>
    </row>
    <row r="43" spans="2:125">
      <c r="Q43" s="758"/>
      <c r="S43" s="758"/>
      <c r="V43" s="75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7" t="s">
        <v>100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Q6KBlubBD7s0Fbo/UNy/fmiRkgtGa1/1Uv/VAq3jWSrFYOf/SIWxfenZAL51LhzVrlcN2qILvuuox3dX/h8Zw==" saltValue="Hf+VXfdzVMU/D5EAhEwTM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6"/>
      <c r="C45" s="766"/>
      <c r="D45" s="766"/>
      <c r="E45" s="766"/>
      <c r="F45" s="766"/>
      <c r="G45" s="766"/>
      <c r="H45" s="766"/>
      <c r="I45" s="766"/>
      <c r="J45" s="888" t="s">
        <v>2</v>
      </c>
    </row>
    <row r="46" spans="2:10" ht="29.25" customHeight="1">
      <c r="B46" s="868" t="s">
        <v>8</v>
      </c>
      <c r="C46" s="872"/>
      <c r="D46" s="872"/>
      <c r="E46" s="876" t="s">
        <v>13</v>
      </c>
      <c r="F46" s="880" t="s">
        <v>522</v>
      </c>
      <c r="G46" s="884" t="s">
        <v>379</v>
      </c>
      <c r="H46" s="884" t="s">
        <v>219</v>
      </c>
      <c r="I46" s="884" t="s">
        <v>442</v>
      </c>
      <c r="J46" s="889" t="s">
        <v>354</v>
      </c>
    </row>
    <row r="47" spans="2:10" ht="57.75" customHeight="1">
      <c r="B47" s="869"/>
      <c r="C47" s="873" t="s">
        <v>3</v>
      </c>
      <c r="D47" s="873"/>
      <c r="E47" s="877"/>
      <c r="F47" s="881">
        <v>88.08</v>
      </c>
      <c r="G47" s="885">
        <v>83.76</v>
      </c>
      <c r="H47" s="885">
        <v>85.92</v>
      </c>
      <c r="I47" s="885">
        <v>89.66</v>
      </c>
      <c r="J47" s="890">
        <v>92.92</v>
      </c>
    </row>
    <row r="48" spans="2:10" ht="57.75" customHeight="1">
      <c r="B48" s="870"/>
      <c r="C48" s="874" t="s">
        <v>4</v>
      </c>
      <c r="D48" s="874"/>
      <c r="E48" s="878"/>
      <c r="F48" s="882">
        <v>3.12</v>
      </c>
      <c r="G48" s="886">
        <v>3.55</v>
      </c>
      <c r="H48" s="886">
        <v>4.28</v>
      </c>
      <c r="I48" s="886">
        <v>4.92</v>
      </c>
      <c r="J48" s="891">
        <v>5.5</v>
      </c>
    </row>
    <row r="49" spans="2:10" ht="57.75" customHeight="1">
      <c r="B49" s="871"/>
      <c r="C49" s="875" t="s">
        <v>12</v>
      </c>
      <c r="D49" s="875"/>
      <c r="E49" s="879"/>
      <c r="F49" s="883">
        <v>6.7</v>
      </c>
      <c r="G49" s="887">
        <v>5.95</v>
      </c>
      <c r="H49" s="887">
        <v>5.8</v>
      </c>
      <c r="I49" s="887">
        <v>14.91</v>
      </c>
      <c r="J49" s="892">
        <v>9.9700000000000006</v>
      </c>
    </row>
    <row r="50" spans="2:10" ht="13.5" customHeight="1"/>
    <row r="51" spans="2:10" ht="13.5" hidden="1" customHeight="1"/>
    <row r="52" spans="2:10" ht="13.5" hidden="1" customHeight="1"/>
    <row r="53" spans="2:10" ht="13.5" hidden="1" customHeight="1"/>
  </sheetData>
  <sheetProtection algorithmName="SHA-512" hashValue="m3xbggNd/ddXS+G0NJZ2pnwgvRFmFM/px6m+Zq/pXcR1kM92aVMR7v2zm7BEgq1LVzljhDOBxT2HboboytDVgA==" saltValue="xqY+7YIaC+ebLI3Sc8Rnb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2017148</cp:lastModifiedBy>
  <cp:lastPrinted>2020-02-25T08:12:03Z</cp:lastPrinted>
  <dcterms:created xsi:type="dcterms:W3CDTF">2020-02-10T05:31:29Z</dcterms:created>
  <dcterms:modified xsi:type="dcterms:W3CDTF">2020-09-17T07:56:27Z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2020-09-17T07:56:27Z</vt:filetime>
  </property>
</Properties>
</file>