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財政関係\財政状況資料集\令和04年度分決算\01地方財政決算情報管理SYSDLデータ\"/>
    </mc:Choice>
  </mc:AlternateContent>
  <bookViews>
    <workbookView xWindow="0" yWindow="0" windowWidth="28800" windowHeight="12435" firstSheet="9"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externalReferences>
    <externalReference r:id="rId15"/>
    <externalReference r:id="rId16"/>
    <externalReference r:id="rId17"/>
    <externalReference r:id="rId18"/>
    <externalReference r:id="rId19"/>
    <externalReference r:id="rId20"/>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CW7" i="12"/>
  <c r="CW102" i="12" s="1"/>
  <c r="CR7" i="12"/>
  <c r="CR102" i="12" s="1"/>
  <c r="CM7" i="12"/>
  <c r="CH7" i="12"/>
  <c r="AP73" i="12"/>
  <c r="AK73" i="12"/>
  <c r="AF73" i="12"/>
  <c r="V73" i="12"/>
  <c r="Q73" i="12"/>
  <c r="AP72" i="12"/>
  <c r="AK72" i="12"/>
  <c r="AF72" i="12"/>
  <c r="V72" i="12"/>
  <c r="Q72" i="12"/>
  <c r="AA72" i="12" s="1"/>
  <c r="AP71" i="12"/>
  <c r="AK71" i="12"/>
  <c r="AF71" i="12"/>
  <c r="V71" i="12"/>
  <c r="Q71" i="12"/>
  <c r="AP70" i="12"/>
  <c r="AK70" i="12"/>
  <c r="AF70" i="12"/>
  <c r="V70" i="12"/>
  <c r="Q70" i="12"/>
  <c r="AP69" i="12"/>
  <c r="AK69" i="12"/>
  <c r="AF69" i="12"/>
  <c r="V69" i="12"/>
  <c r="Q69" i="12"/>
  <c r="AP68" i="12"/>
  <c r="AK68" i="12"/>
  <c r="AF68" i="12"/>
  <c r="V68" i="12"/>
  <c r="Q68" i="12"/>
  <c r="AA68" i="12" s="1"/>
  <c r="AU32" i="12"/>
  <c r="AP32" i="12"/>
  <c r="AK32" i="12"/>
  <c r="AU31" i="12"/>
  <c r="AP31" i="12"/>
  <c r="AP63" i="12" s="1"/>
  <c r="AK31" i="12"/>
  <c r="AK30" i="12"/>
  <c r="AK29" i="12"/>
  <c r="AK28" i="12"/>
  <c r="V32" i="12"/>
  <c r="Q32" i="12"/>
  <c r="AA32" i="12" s="1"/>
  <c r="V31" i="12"/>
  <c r="Q31" i="12"/>
  <c r="AA31" i="12" s="1"/>
  <c r="V30" i="12"/>
  <c r="Q30" i="12"/>
  <c r="AA30" i="12" s="1"/>
  <c r="V29" i="12"/>
  <c r="Q29" i="12"/>
  <c r="AA29" i="12" s="1"/>
  <c r="V28" i="12"/>
  <c r="Q28" i="12"/>
  <c r="AA28" i="12" s="1"/>
  <c r="AP7" i="12"/>
  <c r="AP23" i="12" s="1"/>
  <c r="AK7" i="12"/>
  <c r="V8" i="12"/>
  <c r="Q8" i="12"/>
  <c r="AA8" i="12" s="1"/>
  <c r="V7" i="12"/>
  <c r="V23" i="12" s="1"/>
  <c r="Q7" i="12"/>
  <c r="AA7" i="12" s="1"/>
  <c r="AA23" i="12" s="1"/>
  <c r="AU63" i="12" l="1"/>
  <c r="AP88" i="12"/>
  <c r="AF88" i="12"/>
  <c r="AA70" i="12"/>
  <c r="AA69" i="12"/>
  <c r="AA71" i="12"/>
  <c r="AA73" i="12"/>
  <c r="Q23" i="12"/>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<sst xmlns="http://schemas.openxmlformats.org/spreadsheetml/2006/main" count="1140" uniqueCount="595">
  <si>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</si>
  <si>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</si>
  <si>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</si>
  <si>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</si>
  <si>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</si>
  <si>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</si>
  <si>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</si>
  <si>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</si>
  <si>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</si>
  <si>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</si>
  <si>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</si>
  <si>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</si>
  <si>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</si>
  <si>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</si>
  <si>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</si>
  <si>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</si>
  <si>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</si>
  <si>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</si>
  <si>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</si>
  <si>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</si>
  <si>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</si>
  <si>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</si>
  <si>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</si>
  <si>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</si>
  <si>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</si>
  <si>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</si>
  <si>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</si>
  <si>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</si>
  <si>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</si>
  <si>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</si>
  <si>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</si>
  <si>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</si>
  <si>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</si>
  <si>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</si>
  <si>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</si>
  <si>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</si>
  <si>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</si>
  <si>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</si>
  <si>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</si>
  <si>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</si>
  <si>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</si>
  <si>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</si>
  <si>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</si>
  <si>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</si>
  <si>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</si>
  <si>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</si>
  <si>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</si>
  <si>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</si>
  <si>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</si>
  <si>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</si>
  <si>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</si>
  <si>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</si>
  <si>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</si>
  <si>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</si>
  <si>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</si>
  <si>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</si>
  <si>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</si>
  <si>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</si>
  <si>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</si>
  <si>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</si>
  <si>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</si>
  <si>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</si>
  <si>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</si>
  <si>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</si>
  <si>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</si>
  <si>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</si>
  <si>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</si>
  <si>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</si>
  <si>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</si>
  <si>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</si>
  <si>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</si>
  <si>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</si>
  <si>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</si>
  <si>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</si>
  <si>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</si>
  <si>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</si>
  <si>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</si>
  <si>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</si>
  <si>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</si>
  <si>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</si>
  <si>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</si>
  <si>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</si>
  <si>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</si>
  <si>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</si>
  <si>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</si>
  <si>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</si>
  <si>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</si>
  <si>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</si>
  <si>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</si>
  <si>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</si>
  <si>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</si>
  <si>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</si>
  <si>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</si>
  <si>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</si>
  <si>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</si>
  <si>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</si>
  <si>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</si>
  <si>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</si>
  <si>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</si>
  <si>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</si>
  <si>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佐那河内村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</si>
  <si>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</si>
  <si>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</si>
  <si>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</si>
  <si>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</si>
  <si>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</si>
  <si>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</si>
  <si>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</si>
  <si>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</si>
  <si>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</si>
  <si>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</si>
  <si>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</si>
  <si>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</si>
  <si>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</si>
  <si>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</si>
  <si>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</si>
  <si>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</si>
  <si>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</si>
  <si>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</si>
  <si>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</si>
  <si>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</si>
  <si>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</si>
  <si>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</si>
  <si>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</si>
  <si>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</si>
  <si>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</si>
  <si>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</si>
  <si>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</si>
  <si>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</si>
  <si>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</si>
  <si>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</si>
  <si>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</si>
  <si>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</si>
  <si>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</si>
  <si>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</si>
  <si>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</si>
  <si>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</si>
  <si>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</si>
  <si>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</si>
  <si>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</si>
  <si>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</si>
  <si>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</si>
  <si>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</si>
  <si>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</si>
  <si>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</si>
  <si>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</si>
  <si>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</si>
  <si>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</si>
  <si>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</si>
  <si>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</si>
  <si>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</si>
  <si>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</si>
  <si>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</si>
  <si>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</si>
  <si>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</si>
  <si>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</si>
  <si>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</si>
  <si>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</si>
  <si>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</si>
  <si>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</si>
  <si>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</si>
  <si>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</si>
  <si>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</si>
  <si>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</si>
  <si>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</si>
  <si>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</si>
  <si>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</si>
  <si>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</si>
  <si>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</si>
  <si>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</si>
  <si>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</si>
  <si>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</si>
  <si>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</si>
  <si>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</si>
  <si>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</si>
  <si>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</si>
  <si>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</si>
  <si>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</si>
  <si>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</si>
  <si>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</si>
  <si>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</si>
  <si>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</si>
  <si>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</si>
  <si>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</si>
  <si>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</si>
  <si>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</si>
  <si>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</si>
  <si>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</si>
  <si>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</si>
  <si>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</si>
  <si>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</si>
  <si>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</si>
  <si>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</si>
  <si>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</si>
  <si>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</si>
  <si>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</si>
  <si>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</si>
  <si>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</si>
  <si>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</si>
  <si>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</si>
  <si>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</si>
  <si>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</si>
  <si>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</si>
  <si>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</si>
  <si>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</si>
  <si>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</si>
  <si>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</si>
  <si>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</si>
  <si>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</si>
  <si>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</si>
  <si>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</si>
  <si>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</si>
  <si>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</si>
  <si>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</si>
  <si>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</si>
  <si>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</si>
  <si>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</si>
  <si>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徳島県佐那河内村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</si>
  <si>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</si>
  <si>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</si>
  <si>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</si>
  <si>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</si>
  <si>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</si>
  <si>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</si>
  <si>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</si>
  <si>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</si>
  <si>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</si>
  <si>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</si>
  <si>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</si>
  <si>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</si>
  <si>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</si>
  <si>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</si>
  <si>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</si>
  <si>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</si>
  <si>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</si>
  <si>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</si>
  <si>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</si>
  <si>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</si>
  <si>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</si>
  <si>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</si>
  <si>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</si>
  <si>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</si>
  <si>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</si>
  <si>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</si>
  <si>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</si>
  <si>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</si>
  <si>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</si>
  <si>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</si>
  <si>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</si>
  <si>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</si>
  <si>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</si>
  <si>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</si>
  <si>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</si>
  <si>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</si>
  <si>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</si>
  <si>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</si>
  <si>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</si>
  <si>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</si>
  <si>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</si>
  <si>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</si>
  <si>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</si>
  <si>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</si>
  <si>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</si>
  <si>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</si>
  <si>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</si>
  <si>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</si>
  <si>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</si>
  <si>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</si>
  <si>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</si>
  <si>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</si>
  <si>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</si>
  <si>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</si>
  <si>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</si>
  <si>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</si>
  <si>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</si>
  <si>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</si>
  <si>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</si>
  <si>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</si>
  <si>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</si>
  <si>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</si>
  <si>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</si>
  <si>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</si>
  <si>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</si>
  <si>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</si>
  <si>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</si>
  <si>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</si>
  <si>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</si>
  <si>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</si>
  <si>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</si>
  <si>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</si>
  <si>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</si>
  <si>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</si>
  <si>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</si>
  <si>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</si>
  <si>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</si>
  <si>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</si>
  <si>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</si>
  <si>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</si>
  <si>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</si>
  <si>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</si>
  <si>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</si>
  <si>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</si>
  <si>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</si>
  <si>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</si>
  <si>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</si>
  <si>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</si>
  <si>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</si>
  <si>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</si>
  <si>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</si>
  <si>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</si>
  <si>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</si>
  <si>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</si>
  <si>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</si>
  <si>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</si>
  <si>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</si>
  <si>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</si>
  <si>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</si>
  <si>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</si>
  <si>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</si>
  <si>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</si>
  <si>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</si>
  <si>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</si>
  <si>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</si>
  <si>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</si>
  <si>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</si>
  <si>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</si>
  <si>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</si>
  <si>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</si>
  <si>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</si>
  <si>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</si>
  <si>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</si>
  <si>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</si>
  <si>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</si>
  <si>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</si>
  <si>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</si>
  <si>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</si>
  <si>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</si>
  <si>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</si>
  <si>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</si>
  <si>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</si>
  <si>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</si>
  <si>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</si>
  <si>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</si>
  <si>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</si>
  <si>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</si>
  <si>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</si>
  <si>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</si>
  <si>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</si>
  <si>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</si>
  <si>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</si>
  <si>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</si>
  <si>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</si>
  <si>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</si>
  <si>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</si>
  <si>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</si>
  <si>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</si>
  <si>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</si>
  <si>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</si>
  <si>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</si>
  <si>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</si>
  <si>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</si>
  <si>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</si>
  <si>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</si>
  <si>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</si>
  <si>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</si>
  <si>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</si>
  <si>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</si>
  <si>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</si>
  <si>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</si>
  <si>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</si>
  <si>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徳島県佐那河内村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</si>
  <si>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</si>
  <si>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</si>
  <si>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</si>
  <si>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</si>
  <si>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</si>
  <si>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</si>
  <si>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</si>
  <si>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</si>
  <si>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</si>
  <si>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</si>
  <si>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</si>
  <si>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</si>
  <si>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</si>
  <si>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</si>
  <si>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</si>
  <si>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</si>
  <si>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</si>
  <si>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</si>
  <si>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</si>
  <si>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</si>
  <si>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佐那河内村宅地造成事業特別会計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</si>
  <si>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</si>
  <si>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</si>
  <si>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</si>
  <si>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</si>
  <si>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</si>
  <si>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</si>
  <si>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</si>
  <si>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</si>
  <si>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</si>
  <si>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</si>
  <si>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</si>
  <si>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</si>
  <si>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</si>
  <si>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</si>
  <si>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佐那河内村国民健康保険事業特別会計</t>
    <phoneticPr fontId="5"/>
  </si>
  <si>
    <t>佐那河内村介護保険事業特別会計</t>
    <phoneticPr fontId="5"/>
  </si>
  <si>
    <t>佐那河内村後期高齢者医療特別会計</t>
    <phoneticPr fontId="5"/>
  </si>
  <si>
    <t>佐那河内村簡易水道特別会計</t>
    <phoneticPr fontId="5"/>
  </si>
  <si>
    <t>法非適用企業</t>
    <phoneticPr fontId="5"/>
  </si>
  <si>
    <t>佐那河内村農業集落排水事業特別会計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</si>
  <si>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</si>
  <si>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</si>
  <si>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</si>
  <si>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</si>
  <si>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</si>
  <si>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</si>
  <si>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</si>
  <si>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</si>
  <si>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</si>
  <si>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</si>
  <si>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</si>
  <si>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</si>
  <si>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</si>
  <si>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</si>
  <si>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</si>
  <si>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</si>
  <si>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</si>
  <si>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</si>
  <si>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</si>
  <si>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</si>
  <si>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</si>
  <si>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</si>
  <si>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</si>
  <si>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</si>
  <si>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</si>
  <si>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</si>
  <si>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</si>
  <si>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</si>
  <si>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</si>
  <si>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</si>
  <si>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</si>
  <si>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</si>
  <si>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</si>
  <si>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</si>
  <si>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</si>
  <si>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</si>
  <si>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</si>
  <si>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</si>
  <si>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</si>
  <si>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</si>
  <si>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</si>
  <si>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</si>
  <si>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</si>
  <si>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</si>
  <si>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</si>
  <si>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</si>
  <si>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</si>
  <si>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</si>
  <si>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</si>
  <si>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</si>
  <si>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</si>
  <si>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</si>
  <si>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</si>
  <si>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</si>
  <si>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</si>
  <si>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</si>
  <si>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</si>
  <si>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</si>
  <si>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</si>
  <si>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</si>
  <si>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</si>
  <si>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</si>
  <si>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</si>
  <si>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</si>
  <si>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佐那河内村農業集落排水事業特別会計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</si>
  <si>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</si>
  <si>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</si>
  <si>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佐那河内村簡易水道特別会計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</si>
  <si>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</si>
  <si>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佐那河内村介護保険事業特別会計</t>
    <phoneticPr fontId="5"/>
  </si>
  <si>
    <t>(Ｆ)</t>
    <phoneticPr fontId="5"/>
  </si>
  <si>
    <t>佐那河内村後期高齢者医療特別会計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</si>
  <si>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</si>
  <si>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</si>
  <si>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</si>
  <si>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</si>
  <si>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</si>
  <si>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</si>
  <si>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</si>
  <si>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</si>
  <si>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</si>
  <si>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</si>
  <si>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</si>
  <si>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</si>
  <si>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</si>
  <si>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</si>
  <si>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</si>
  <si>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</si>
  <si>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</si>
  <si>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</si>
  <si>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</si>
  <si>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</si>
  <si>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</si>
  <si>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</si>
  <si>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</si>
  <si>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</si>
  <si>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</si>
  <si>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</si>
  <si>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</si>
  <si>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</si>
  <si>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</si>
  <si>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</si>
  <si>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</si>
  <si>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</si>
  <si>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</si>
  <si>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</si>
  <si>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</si>
  <si>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</si>
  <si>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</si>
  <si>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</si>
  <si>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</si>
  <si>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</si>
  <si>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</si>
  <si>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</si>
  <si>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</si>
  <si>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</si>
  <si>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</si>
  <si>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</si>
  <si>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</si>
  <si>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</si>
  <si>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</si>
  <si>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</si>
  <si>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</si>
  <si>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</si>
  <si>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</si>
  <si>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</si>
  <si>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</si>
  <si>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</si>
  <si>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</si>
  <si>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</si>
  <si>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</si>
  <si>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</si>
  <si>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</si>
  <si>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</si>
  <si>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</si>
  <si>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</si>
  <si>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</si>
  <si>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</si>
  <si>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</si>
  <si>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</si>
  <si>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</si>
  <si>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</si>
  <si>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</si>
  <si>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</si>
  <si>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</si>
  <si>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</si>
  <si>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</si>
  <si>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</si>
  <si>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</si>
  <si>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</si>
  <si>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</si>
  <si>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</si>
  <si>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</si>
  <si>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</si>
  <si>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</si>
  <si>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</si>
  <si>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一般会計</t>
  </si>
  <si>
    <t>佐那河内村国民健康保険事業特別会計</t>
  </si>
  <si>
    <t>佐那河内村宅地造成事業特別会計</t>
  </si>
  <si>
    <t>佐那河内村介護保険事業特別会計</t>
  </si>
  <si>
    <t>佐那河内村簡易水道特別会計</t>
  </si>
  <si>
    <t>佐那河内村農業集落排水事業特別会計</t>
  </si>
  <si>
    <t>佐那河内村後期高齢者医療特別会計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</si>
  <si>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</si>
  <si>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</si>
  <si>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</si>
  <si>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</si>
  <si>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</si>
  <si>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</si>
  <si>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</si>
  <si>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</si>
  <si>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徳島県市町村議会議員公務災害補償等組合</t>
  </si>
  <si>
    <t>徳島県市町村総合事務組合（一般会計）</t>
  </si>
  <si>
    <t>徳島県市町村総合事務組合（徳島滞納整理機構特別会計）</t>
  </si>
  <si>
    <t>小松島市外三町村衛生組合</t>
  </si>
  <si>
    <t>徳島県後期高齢者医療広域連合（一般会計）</t>
  </si>
  <si>
    <t>徳島県後期高齢者医療広域連合（後期高齢者医療事業会計）</t>
  </si>
  <si>
    <t>一般財団法人さなごうち</t>
  </si>
  <si>
    <t>ふるさと創生事業基金</t>
  </si>
  <si>
    <t>応援基金</t>
  </si>
  <si>
    <t>公共施設等総合管理基金</t>
    <rPh sb="0" eb="2">
      <t>コウキョウ</t>
    </rPh>
    <rPh sb="2" eb="4">
      <t>シセツ</t>
    </rPh>
    <rPh sb="4" eb="5">
      <t>トウ</t>
    </rPh>
    <rPh sb="5" eb="7">
      <t>ソウゴウ</t>
    </rPh>
    <rPh sb="7" eb="9">
      <t>カンリ</t>
    </rPh>
    <rPh sb="9" eb="11">
      <t>キキン</t>
    </rPh>
    <phoneticPr fontId="2"/>
  </si>
  <si>
    <t>地域振興基金</t>
    <rPh sb="0" eb="2">
      <t>チイキ</t>
    </rPh>
    <rPh sb="2" eb="4">
      <t>シンコウ</t>
    </rPh>
    <rPh sb="4" eb="6">
      <t>キキン</t>
    </rPh>
    <phoneticPr fontId="2"/>
  </si>
  <si>
    <t>環境基金</t>
    <rPh sb="0" eb="2">
      <t>カンキョウ</t>
    </rPh>
    <rPh sb="2" eb="4">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</si>
</sst>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xmlns:c16r2="http://schemas.microsoft.com/office/drawing/2015/06/chart">
            <c:ext xmlns:c16="http://schemas.microsoft.com/office/drawing/2014/chart" uri="{C3380CC4-5D6E-409C-BE32-E72D297353CC}">
              <c16:uniqueId val="{00000000-F50F-4873-83D6-EECB4CBE0AC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107592</c:v>
                </c:pt>
                <c:pt idx="1">
                  <c:v>198544</c:v>
                </c:pt>
                <c:pt idx="2">
                  <c:v>301631</c:v>
                </c:pt>
                <c:pt idx="3">
                  <c:v>566345</c:v>
                </c:pt>
                <c:pt idx="4">
                  <c:v>185867</c:v>
                </c:pt>
              </c:numCache>
            </c:numRef>
          </c:val>
          <c:smooth val="0"/>
          <c:extLst xmlns:c16r2="http://schemas.microsoft.com/office/drawing/2015/06/chart">
            <c:ext xmlns:c16="http://schemas.microsoft.com/office/drawing/2014/chart" uri="{C3380CC4-5D6E-409C-BE32-E72D297353CC}">
              <c16:uniqueId val="{00000001-F50F-4873-83D6-EECB4CBE0AC4}"/>
            </c:ext>
          </c:extLst>
        </c:ser>
        <c:dLbls>
          <c:showLegendKey val="0"/>
          <c:showVal val="0"/>
          <c:showCatName val="0"/>
          <c:showSerName val="0"/>
          <c:showPercent val="0"/>
          <c:showBubbleSize val="0"/>
        </c:dLbls>
        <c:marker val="1"/>
        <c:smooth val="0"/>
        <c:axId val="548665176"/>
        <c:axId val="548665568"/>
      </c:lineChart>
      <c:catAx>
        <c:axId val="5486651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8665568"/>
        <c:crosses val="autoZero"/>
        <c:auto val="1"/>
        <c:lblAlgn val="ctr"/>
        <c:lblOffset val="100"/>
        <c:tickLblSkip val="1"/>
        <c:tickMarkSkip val="1"/>
        <c:noMultiLvlLbl val="0"/>
      </c:catAx>
      <c:valAx>
        <c:axId val="548665568"/>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86651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5.5</c:v>
                </c:pt>
                <c:pt idx="1">
                  <c:v>4.7699999999999996</c:v>
                </c:pt>
                <c:pt idx="2">
                  <c:v>6.46</c:v>
                </c:pt>
                <c:pt idx="3">
                  <c:v>10.029999999999999</c:v>
                </c:pt>
                <c:pt idx="4">
                  <c:v>10.8</c:v>
                </c:pt>
              </c:numCache>
            </c:numRef>
          </c:val>
          <c:extLst xmlns:c16r2="http://schemas.microsoft.com/office/drawing/2015/06/chart">
            <c:ext xmlns:c16="http://schemas.microsoft.com/office/drawing/2014/chart" uri="{C3380CC4-5D6E-409C-BE32-E72D297353CC}">
              <c16:uniqueId val="{00000000-1221-4376-83F8-CDCAE605973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92.92</c:v>
                </c:pt>
                <c:pt idx="1">
                  <c:v>95.33</c:v>
                </c:pt>
                <c:pt idx="2">
                  <c:v>91.46</c:v>
                </c:pt>
                <c:pt idx="3">
                  <c:v>84.11</c:v>
                </c:pt>
                <c:pt idx="4">
                  <c:v>86.64</c:v>
                </c:pt>
              </c:numCache>
            </c:numRef>
          </c:val>
          <c:extLst xmlns:c16r2="http://schemas.microsoft.com/office/drawing/2015/06/chart">
            <c:ext xmlns:c16="http://schemas.microsoft.com/office/drawing/2014/chart" uri="{C3380CC4-5D6E-409C-BE32-E72D297353CC}">
              <c16:uniqueId val="{00000001-1221-4376-83F8-CDCAE6059733}"/>
            </c:ext>
          </c:extLst>
        </c:ser>
        <c:dLbls>
          <c:showLegendKey val="0"/>
          <c:showVal val="0"/>
          <c:showCatName val="0"/>
          <c:showSerName val="0"/>
          <c:showPercent val="0"/>
          <c:showBubbleSize val="0"/>
        </c:dLbls>
        <c:gapWidth val="250"/>
        <c:overlap val="100"/>
        <c:axId val="548658120"/>
        <c:axId val="5486545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9.9700000000000006</c:v>
                </c:pt>
                <c:pt idx="1">
                  <c:v>3.14</c:v>
                </c:pt>
                <c:pt idx="2">
                  <c:v>4.72</c:v>
                </c:pt>
                <c:pt idx="3">
                  <c:v>6.61</c:v>
                </c:pt>
                <c:pt idx="4">
                  <c:v>43.13</c:v>
                </c:pt>
              </c:numCache>
            </c:numRef>
          </c:val>
          <c:smooth val="0"/>
          <c:extLst xmlns:c16r2="http://schemas.microsoft.com/office/drawing/2015/06/chart">
            <c:ext xmlns:c16="http://schemas.microsoft.com/office/drawing/2014/chart" uri="{C3380CC4-5D6E-409C-BE32-E72D297353CC}">
              <c16:uniqueId val="{00000002-1221-4376-83F8-CDCAE6059733}"/>
            </c:ext>
          </c:extLst>
        </c:ser>
        <c:dLbls>
          <c:showLegendKey val="0"/>
          <c:showVal val="0"/>
          <c:showCatName val="0"/>
          <c:showSerName val="0"/>
          <c:showPercent val="0"/>
          <c:showBubbleSize val="0"/>
        </c:dLbls>
        <c:marker val="1"/>
        <c:smooth val="0"/>
        <c:axId val="548658120"/>
        <c:axId val="548654592"/>
      </c:lineChart>
      <c:catAx>
        <c:axId val="548658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48654592"/>
        <c:crosses val="autoZero"/>
        <c:auto val="1"/>
        <c:lblAlgn val="ctr"/>
        <c:lblOffset val="100"/>
        <c:tickLblSkip val="1"/>
        <c:tickMarkSkip val="1"/>
        <c:noMultiLvlLbl val="0"/>
      </c:catAx>
      <c:valAx>
        <c:axId val="548654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8658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8AF8-4D2D-BCE3-24BDE15B47A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AF8-4D2D-BCE3-24BDE15B47A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8AF8-4D2D-BCE3-24BDE15B47A2}"/>
            </c:ext>
          </c:extLst>
        </c:ser>
        <c:ser>
          <c:idx val="3"/>
          <c:order val="3"/>
          <c:tx>
            <c:strRef>
              <c:f>データシート!$A$30</c:f>
              <c:strCache>
                <c:ptCount val="1"/>
                <c:pt idx="0">
                  <c:v>佐那河内村後期高齢者医療特別会計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0.03</c:v>
                </c:pt>
                <c:pt idx="2">
                  <c:v>#N/A</c:v>
                </c:pt>
                <c:pt idx="3">
                  <c:v>0.02</c:v>
                </c:pt>
                <c:pt idx="4">
                  <c:v>#N/A</c:v>
                </c:pt>
                <c:pt idx="5">
                  <c:v>0.04</c:v>
                </c:pt>
                <c:pt idx="6">
                  <c:v>#N/A</c:v>
                </c:pt>
                <c:pt idx="7">
                  <c:v>0.05</c:v>
                </c:pt>
                <c:pt idx="8">
                  <c:v>#N/A</c:v>
                </c:pt>
                <c:pt idx="9">
                  <c:v>0.02</c:v>
                </c:pt>
              </c:numCache>
            </c:numRef>
          </c:val>
          <c:extLst xmlns:c16r2="http://schemas.microsoft.com/office/drawing/2015/06/chart">
            <c:ext xmlns:c16="http://schemas.microsoft.com/office/drawing/2014/chart" uri="{C3380CC4-5D6E-409C-BE32-E72D297353CC}">
              <c16:uniqueId val="{00000003-8AF8-4D2D-BCE3-24BDE15B47A2}"/>
            </c:ext>
          </c:extLst>
        </c:ser>
        <c:ser>
          <c:idx val="4"/>
          <c:order val="4"/>
          <c:tx>
            <c:strRef>
              <c:f>データシート!$A$31</c:f>
              <c:strCache>
                <c:ptCount val="1"/>
                <c:pt idx="0">
                  <c:v>佐那河内村農業集落排水事業特別会計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c:v>
                </c:pt>
                <c:pt idx="2">
                  <c:v>#N/A</c:v>
                </c:pt>
                <c:pt idx="3">
                  <c:v>0.15</c:v>
                </c:pt>
                <c:pt idx="4">
                  <c:v>#N/A</c:v>
                </c:pt>
                <c:pt idx="5">
                  <c:v>0.15</c:v>
                </c:pt>
                <c:pt idx="6">
                  <c:v>#N/A</c:v>
                </c:pt>
                <c:pt idx="7">
                  <c:v>0.1</c:v>
                </c:pt>
                <c:pt idx="8">
                  <c:v>#N/A</c:v>
                </c:pt>
                <c:pt idx="9">
                  <c:v>0.18</c:v>
                </c:pt>
              </c:numCache>
            </c:numRef>
          </c:val>
          <c:extLst xmlns:c16r2="http://schemas.microsoft.com/office/drawing/2015/06/chart">
            <c:ext xmlns:c16="http://schemas.microsoft.com/office/drawing/2014/chart" uri="{C3380CC4-5D6E-409C-BE32-E72D297353CC}">
              <c16:uniqueId val="{00000004-8AF8-4D2D-BCE3-24BDE15B47A2}"/>
            </c:ext>
          </c:extLst>
        </c:ser>
        <c:ser>
          <c:idx val="5"/>
          <c:order val="5"/>
          <c:tx>
            <c:strRef>
              <c:f>データシート!$A$32</c:f>
              <c:strCache>
                <c:ptCount val="1"/>
                <c:pt idx="0">
                  <c:v>佐那河内村簡易水道特別会計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0.06</c:v>
                </c:pt>
                <c:pt idx="2">
                  <c:v>#N/A</c:v>
                </c:pt>
                <c:pt idx="3">
                  <c:v>0.38</c:v>
                </c:pt>
                <c:pt idx="4">
                  <c:v>#N/A</c:v>
                </c:pt>
                <c:pt idx="5">
                  <c:v>0.28999999999999998</c:v>
                </c:pt>
                <c:pt idx="6">
                  <c:v>#N/A</c:v>
                </c:pt>
                <c:pt idx="7">
                  <c:v>0.02</c:v>
                </c:pt>
                <c:pt idx="8">
                  <c:v>#N/A</c:v>
                </c:pt>
                <c:pt idx="9">
                  <c:v>0.4</c:v>
                </c:pt>
              </c:numCache>
            </c:numRef>
          </c:val>
          <c:extLst xmlns:c16r2="http://schemas.microsoft.com/office/drawing/2015/06/chart">
            <c:ext xmlns:c16="http://schemas.microsoft.com/office/drawing/2014/chart" uri="{C3380CC4-5D6E-409C-BE32-E72D297353CC}">
              <c16:uniqueId val="{00000005-8AF8-4D2D-BCE3-24BDE15B47A2}"/>
            </c:ext>
          </c:extLst>
        </c:ser>
        <c:ser>
          <c:idx val="6"/>
          <c:order val="6"/>
          <c:tx>
            <c:strRef>
              <c:f>データシート!$A$33</c:f>
              <c:strCache>
                <c:ptCount val="1"/>
                <c:pt idx="0">
                  <c:v>佐那河内村介護保険事業特別会計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c:v>
                </c:pt>
                <c:pt idx="2">
                  <c:v>#N/A</c:v>
                </c:pt>
                <c:pt idx="3">
                  <c:v>1.55</c:v>
                </c:pt>
                <c:pt idx="4">
                  <c:v>#N/A</c:v>
                </c:pt>
                <c:pt idx="5">
                  <c:v>1.08</c:v>
                </c:pt>
                <c:pt idx="6">
                  <c:v>#N/A</c:v>
                </c:pt>
                <c:pt idx="7">
                  <c:v>1.2</c:v>
                </c:pt>
                <c:pt idx="8">
                  <c:v>#N/A</c:v>
                </c:pt>
                <c:pt idx="9">
                  <c:v>0.97</c:v>
                </c:pt>
              </c:numCache>
            </c:numRef>
          </c:val>
          <c:extLst xmlns:c16r2="http://schemas.microsoft.com/office/drawing/2015/06/chart">
            <c:ext xmlns:c16="http://schemas.microsoft.com/office/drawing/2014/chart" uri="{C3380CC4-5D6E-409C-BE32-E72D297353CC}">
              <c16:uniqueId val="{00000006-8AF8-4D2D-BCE3-24BDE15B47A2}"/>
            </c:ext>
          </c:extLst>
        </c:ser>
        <c:ser>
          <c:idx val="7"/>
          <c:order val="7"/>
          <c:tx>
            <c:strRef>
              <c:f>データシート!$A$34</c:f>
              <c:strCache>
                <c:ptCount val="1"/>
                <c:pt idx="0">
                  <c:v>佐那河内村宅地造成事業特別会計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#N/A</c:v>
                </c:pt>
                <c:pt idx="3">
                  <c:v>0</c:v>
                </c:pt>
                <c:pt idx="4">
                  <c:v>#N/A</c:v>
                </c:pt>
                <c:pt idx="5">
                  <c:v>1.2</c:v>
                </c:pt>
                <c:pt idx="6">
                  <c:v>#N/A</c:v>
                </c:pt>
                <c:pt idx="7">
                  <c:v>1.84</c:v>
                </c:pt>
                <c:pt idx="8">
                  <c:v>#N/A</c:v>
                </c:pt>
                <c:pt idx="9">
                  <c:v>2.08</c:v>
                </c:pt>
              </c:numCache>
            </c:numRef>
          </c:val>
          <c:extLst xmlns:c16r2="http://schemas.microsoft.com/office/drawing/2015/06/chart">
            <c:ext xmlns:c16="http://schemas.microsoft.com/office/drawing/2014/chart" uri="{C3380CC4-5D6E-409C-BE32-E72D297353CC}">
              <c16:uniqueId val="{00000007-8AF8-4D2D-BCE3-24BDE15B47A2}"/>
            </c:ext>
          </c:extLst>
        </c:ser>
        <c:ser>
          <c:idx val="8"/>
          <c:order val="8"/>
          <c:tx>
            <c:strRef>
              <c:f>データシート!$A$35</c:f>
              <c:strCache>
                <c:ptCount val="1"/>
                <c:pt idx="0">
                  <c:v>佐那河内村国民健康保険事業特別会計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1.74</c:v>
                </c:pt>
                <c:pt idx="2">
                  <c:v>#N/A</c:v>
                </c:pt>
                <c:pt idx="3">
                  <c:v>2.35</c:v>
                </c:pt>
                <c:pt idx="4">
                  <c:v>#N/A</c:v>
                </c:pt>
                <c:pt idx="5">
                  <c:v>2.64</c:v>
                </c:pt>
                <c:pt idx="6">
                  <c:v>#N/A</c:v>
                </c:pt>
                <c:pt idx="7">
                  <c:v>2.38</c:v>
                </c:pt>
                <c:pt idx="8">
                  <c:v>#N/A</c:v>
                </c:pt>
                <c:pt idx="9">
                  <c:v>3.02</c:v>
                </c:pt>
              </c:numCache>
            </c:numRef>
          </c:val>
          <c:extLst xmlns:c16r2="http://schemas.microsoft.com/office/drawing/2015/06/chart">
            <c:ext xmlns:c16="http://schemas.microsoft.com/office/drawing/2014/chart" uri="{C3380CC4-5D6E-409C-BE32-E72D297353CC}">
              <c16:uniqueId val="{00000008-8AF8-4D2D-BCE3-24BDE15B47A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5.5</c:v>
                </c:pt>
                <c:pt idx="2">
                  <c:v>#N/A</c:v>
                </c:pt>
                <c:pt idx="3">
                  <c:v>4.76</c:v>
                </c:pt>
                <c:pt idx="4">
                  <c:v>#N/A</c:v>
                </c:pt>
                <c:pt idx="5">
                  <c:v>5.25</c:v>
                </c:pt>
                <c:pt idx="6">
                  <c:v>#N/A</c:v>
                </c:pt>
                <c:pt idx="7">
                  <c:v>8.18</c:v>
                </c:pt>
                <c:pt idx="8">
                  <c:v>#N/A</c:v>
                </c:pt>
                <c:pt idx="9">
                  <c:v>8.7100000000000009</c:v>
                </c:pt>
              </c:numCache>
            </c:numRef>
          </c:val>
          <c:extLst xmlns:c16r2="http://schemas.microsoft.com/office/drawing/2015/06/chart">
            <c:ext xmlns:c16="http://schemas.microsoft.com/office/drawing/2014/chart" uri="{C3380CC4-5D6E-409C-BE32-E72D297353CC}">
              <c16:uniqueId val="{00000009-8AF8-4D2D-BCE3-24BDE15B47A2}"/>
            </c:ext>
          </c:extLst>
        </c:ser>
        <c:dLbls>
          <c:showLegendKey val="0"/>
          <c:showVal val="0"/>
          <c:showCatName val="0"/>
          <c:showSerName val="0"/>
          <c:showPercent val="0"/>
          <c:showBubbleSize val="0"/>
        </c:dLbls>
        <c:gapWidth val="150"/>
        <c:overlap val="100"/>
        <c:axId val="548662824"/>
        <c:axId val="548654984"/>
      </c:barChart>
      <c:catAx>
        <c:axId val="548662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48654984"/>
        <c:crosses val="autoZero"/>
        <c:auto val="1"/>
        <c:lblAlgn val="ctr"/>
        <c:lblOffset val="100"/>
        <c:tickLblSkip val="1"/>
        <c:tickMarkSkip val="1"/>
        <c:noMultiLvlLbl val="0"/>
      </c:catAx>
      <c:valAx>
        <c:axId val="548654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86628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322</c:v>
                </c:pt>
                <c:pt idx="5">
                  <c:v>304</c:v>
                </c:pt>
                <c:pt idx="8">
                  <c:v>297</c:v>
                </c:pt>
                <c:pt idx="11">
                  <c:v>282</c:v>
                </c:pt>
                <c:pt idx="14">
                  <c:v>283</c:v>
                </c:pt>
              </c:numCache>
            </c:numRef>
          </c:val>
          <c:extLst xmlns:c16r2="http://schemas.microsoft.com/office/drawing/2015/06/chart">
            <c:ext xmlns:c16="http://schemas.microsoft.com/office/drawing/2014/chart" uri="{C3380CC4-5D6E-409C-BE32-E72D297353CC}">
              <c16:uniqueId val="{00000000-5FD4-4F5D-A7DB-D7CF473D41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FD4-4F5D-A7DB-D7CF473D41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5FD4-4F5D-A7DB-D7CF473D41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3-5FD4-4F5D-A7DB-D7CF473D41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132</c:v>
                </c:pt>
                <c:pt idx="3">
                  <c:v>148</c:v>
                </c:pt>
                <c:pt idx="6">
                  <c:v>132</c:v>
                </c:pt>
                <c:pt idx="9">
                  <c:v>140</c:v>
                </c:pt>
                <c:pt idx="12">
                  <c:v>122</c:v>
                </c:pt>
              </c:numCache>
            </c:numRef>
          </c:val>
          <c:extLst xmlns:c16r2="http://schemas.microsoft.com/office/drawing/2015/06/chart">
            <c:ext xmlns:c16="http://schemas.microsoft.com/office/drawing/2014/chart" uri="{C3380CC4-5D6E-409C-BE32-E72D297353CC}">
              <c16:uniqueId val="{00000004-5FD4-4F5D-A7DB-D7CF473D41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FD4-4F5D-A7DB-D7CF473D41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FD4-4F5D-A7DB-D7CF473D41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186</c:v>
                </c:pt>
                <c:pt idx="3">
                  <c:v>179</c:v>
                </c:pt>
                <c:pt idx="6">
                  <c:v>177</c:v>
                </c:pt>
                <c:pt idx="9">
                  <c:v>164</c:v>
                </c:pt>
                <c:pt idx="12">
                  <c:v>175</c:v>
                </c:pt>
              </c:numCache>
            </c:numRef>
          </c:val>
          <c:extLst xmlns:c16r2="http://schemas.microsoft.com/office/drawing/2015/06/chart">
            <c:ext xmlns:c16="http://schemas.microsoft.com/office/drawing/2014/chart" uri="{C3380CC4-5D6E-409C-BE32-E72D297353CC}">
              <c16:uniqueId val="{00000007-5FD4-4F5D-A7DB-D7CF473D41C0}"/>
            </c:ext>
          </c:extLst>
        </c:ser>
        <c:dLbls>
          <c:showLegendKey val="0"/>
          <c:showVal val="0"/>
          <c:showCatName val="0"/>
          <c:showSerName val="0"/>
          <c:showPercent val="0"/>
          <c:showBubbleSize val="0"/>
        </c:dLbls>
        <c:gapWidth val="100"/>
        <c:overlap val="100"/>
        <c:axId val="548653024"/>
        <c:axId val="5486514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c:v>
                </c:pt>
                <c:pt idx="2">
                  <c:v>#N/A</c:v>
                </c:pt>
                <c:pt idx="3">
                  <c:v>#N/A</c:v>
                </c:pt>
                <c:pt idx="4">
                  <c:v>24</c:v>
                </c:pt>
                <c:pt idx="5">
                  <c:v>#N/A</c:v>
                </c:pt>
                <c:pt idx="6">
                  <c:v>#N/A</c:v>
                </c:pt>
                <c:pt idx="7">
                  <c:v>13</c:v>
                </c:pt>
                <c:pt idx="8">
                  <c:v>#N/A</c:v>
                </c:pt>
                <c:pt idx="9">
                  <c:v>#N/A</c:v>
                </c:pt>
                <c:pt idx="10">
                  <c:v>23</c:v>
                </c:pt>
                <c:pt idx="11">
                  <c:v>#N/A</c:v>
                </c:pt>
                <c:pt idx="12">
                  <c:v>#N/A</c:v>
                </c:pt>
                <c:pt idx="13">
                  <c:v>15</c:v>
                </c:pt>
                <c:pt idx="14">
                  <c:v>#N/A</c:v>
                </c:pt>
              </c:numCache>
            </c:numRef>
          </c:val>
          <c:smooth val="0"/>
          <c:extLst xmlns:c16r2="http://schemas.microsoft.com/office/drawing/2015/06/chart">
            <c:ext xmlns:c16="http://schemas.microsoft.com/office/drawing/2014/chart" uri="{C3380CC4-5D6E-409C-BE32-E72D297353CC}">
              <c16:uniqueId val="{00000008-5FD4-4F5D-A7DB-D7CF473D41C0}"/>
            </c:ext>
          </c:extLst>
        </c:ser>
        <c:dLbls>
          <c:showLegendKey val="0"/>
          <c:showVal val="0"/>
          <c:showCatName val="0"/>
          <c:showSerName val="0"/>
          <c:showPercent val="0"/>
          <c:showBubbleSize val="0"/>
        </c:dLbls>
        <c:marker val="1"/>
        <c:smooth val="0"/>
        <c:axId val="548653024"/>
        <c:axId val="548651456"/>
      </c:lineChart>
      <c:catAx>
        <c:axId val="548653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48651456"/>
        <c:crosses val="autoZero"/>
        <c:auto val="1"/>
        <c:lblAlgn val="ctr"/>
        <c:lblOffset val="100"/>
        <c:tickLblSkip val="1"/>
        <c:tickMarkSkip val="1"/>
        <c:noMultiLvlLbl val="0"/>
      </c:catAx>
      <c:valAx>
        <c:axId val="548651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8653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2405</c:v>
                </c:pt>
                <c:pt idx="5">
                  <c:v>2372</c:v>
                </c:pt>
                <c:pt idx="8">
                  <c:v>2559</c:v>
                </c:pt>
                <c:pt idx="11">
                  <c:v>2553</c:v>
                </c:pt>
                <c:pt idx="14">
                  <c:v>2545</c:v>
                </c:pt>
              </c:numCache>
            </c:numRef>
          </c:val>
          <c:extLst xmlns:c16r2="http://schemas.microsoft.com/office/drawing/2015/06/chart">
            <c:ext xmlns:c16="http://schemas.microsoft.com/office/drawing/2014/chart" uri="{C3380CC4-5D6E-409C-BE32-E72D297353CC}">
              <c16:uniqueId val="{00000000-B08F-4D6D-AEE1-69254207FD6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B08F-4D6D-AEE1-69254207FD6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4004</c:v>
                </c:pt>
                <c:pt idx="5">
                  <c:v>4051</c:v>
                </c:pt>
                <c:pt idx="8">
                  <c:v>3803</c:v>
                </c:pt>
                <c:pt idx="11">
                  <c:v>4019</c:v>
                </c:pt>
                <c:pt idx="14">
                  <c:v>3611</c:v>
                </c:pt>
              </c:numCache>
            </c:numRef>
          </c:val>
          <c:extLst xmlns:c16r2="http://schemas.microsoft.com/office/drawing/2015/06/chart">
            <c:ext xmlns:c16="http://schemas.microsoft.com/office/drawing/2014/chart" uri="{C3380CC4-5D6E-409C-BE32-E72D297353CC}">
              <c16:uniqueId val="{00000002-B08F-4D6D-AEE1-69254207FD6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08F-4D6D-AEE1-69254207FD6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08F-4D6D-AEE1-69254207FD6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08F-4D6D-AEE1-69254207FD6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281</c:v>
                </c:pt>
                <c:pt idx="3">
                  <c:v>268</c:v>
                </c:pt>
                <c:pt idx="6">
                  <c:v>246</c:v>
                </c:pt>
                <c:pt idx="9">
                  <c:v>248</c:v>
                </c:pt>
                <c:pt idx="12">
                  <c:v>236</c:v>
                </c:pt>
              </c:numCache>
            </c:numRef>
          </c:val>
          <c:extLst xmlns:c16r2="http://schemas.microsoft.com/office/drawing/2015/06/chart">
            <c:ext xmlns:c16="http://schemas.microsoft.com/office/drawing/2014/chart" uri="{C3380CC4-5D6E-409C-BE32-E72D297353CC}">
              <c16:uniqueId val="{00000006-B08F-4D6D-AEE1-69254207FD6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c:v>
                </c:pt>
                <c:pt idx="3">
                  <c:v>1</c:v>
                </c:pt>
                <c:pt idx="6">
                  <c:v>2</c:v>
                </c:pt>
                <c:pt idx="9">
                  <c:v>1</c:v>
                </c:pt>
                <c:pt idx="12">
                  <c:v>0</c:v>
                </c:pt>
              </c:numCache>
            </c:numRef>
          </c:val>
          <c:extLst xmlns:c16r2="http://schemas.microsoft.com/office/drawing/2015/06/chart">
            <c:ext xmlns:c16="http://schemas.microsoft.com/office/drawing/2014/chart" uri="{C3380CC4-5D6E-409C-BE32-E72D297353CC}">
              <c16:uniqueId val="{00000007-B08F-4D6D-AEE1-69254207FD6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1040</c:v>
                </c:pt>
                <c:pt idx="3">
                  <c:v>996</c:v>
                </c:pt>
                <c:pt idx="6">
                  <c:v>952</c:v>
                </c:pt>
                <c:pt idx="9">
                  <c:v>867</c:v>
                </c:pt>
                <c:pt idx="12">
                  <c:v>731</c:v>
                </c:pt>
              </c:numCache>
            </c:numRef>
          </c:val>
          <c:extLst xmlns:c16r2="http://schemas.microsoft.com/office/drawing/2015/06/chart">
            <c:ext xmlns:c16="http://schemas.microsoft.com/office/drawing/2014/chart" uri="{C3380CC4-5D6E-409C-BE32-E72D297353CC}">
              <c16:uniqueId val="{00000008-B08F-4D6D-AEE1-69254207FD6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B08F-4D6D-AEE1-69254207FD6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1272</c:v>
                </c:pt>
                <c:pt idx="3">
                  <c:v>1384</c:v>
                </c:pt>
                <c:pt idx="6">
                  <c:v>1688</c:v>
                </c:pt>
                <c:pt idx="9">
                  <c:v>2180</c:v>
                </c:pt>
                <c:pt idx="12">
                  <c:v>1513</c:v>
                </c:pt>
              </c:numCache>
            </c:numRef>
          </c:val>
          <c:extLst xmlns:c16r2="http://schemas.microsoft.com/office/drawing/2015/06/chart">
            <c:ext xmlns:c16="http://schemas.microsoft.com/office/drawing/2014/chart" uri="{C3380CC4-5D6E-409C-BE32-E72D297353CC}">
              <c16:uniqueId val="{0000000A-B08F-4D6D-AEE1-69254207FD63}"/>
            </c:ext>
          </c:extLst>
        </c:ser>
        <c:dLbls>
          <c:showLegendKey val="0"/>
          <c:showVal val="0"/>
          <c:showCatName val="0"/>
          <c:showSerName val="0"/>
          <c:showPercent val="0"/>
          <c:showBubbleSize val="0"/>
        </c:dLbls>
        <c:gapWidth val="100"/>
        <c:overlap val="100"/>
        <c:axId val="548661648"/>
        <c:axId val="5486510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B08F-4D6D-AEE1-69254207FD63}"/>
            </c:ext>
          </c:extLst>
        </c:ser>
        <c:dLbls>
          <c:showLegendKey val="0"/>
          <c:showVal val="0"/>
          <c:showCatName val="0"/>
          <c:showSerName val="0"/>
          <c:showPercent val="0"/>
          <c:showBubbleSize val="0"/>
        </c:dLbls>
        <c:marker val="1"/>
        <c:smooth val="0"/>
        <c:axId val="548661648"/>
        <c:axId val="548651064"/>
      </c:lineChart>
      <c:catAx>
        <c:axId val="548661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48651064"/>
        <c:crosses val="autoZero"/>
        <c:auto val="1"/>
        <c:lblAlgn val="ctr"/>
        <c:lblOffset val="100"/>
        <c:tickLblSkip val="1"/>
        <c:tickMarkSkip val="1"/>
        <c:noMultiLvlLbl val="0"/>
      </c:catAx>
      <c:valAx>
        <c:axId val="548651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8661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1406</c:v>
                </c:pt>
                <c:pt idx="1">
                  <c:v>1407</c:v>
                </c:pt>
                <c:pt idx="2">
                  <c:v>1408</c:v>
                </c:pt>
              </c:numCache>
            </c:numRef>
          </c:val>
          <c:extLst xmlns:c16r2="http://schemas.microsoft.com/office/drawing/2015/06/chart">
            <c:ext xmlns:c16="http://schemas.microsoft.com/office/drawing/2014/chart" uri="{C3380CC4-5D6E-409C-BE32-E72D297353CC}">
              <c16:uniqueId val="{00000000-C7C4-4CC2-9DBC-F896750A5A4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1016</c:v>
                </c:pt>
                <c:pt idx="1">
                  <c:v>1286</c:v>
                </c:pt>
                <c:pt idx="2">
                  <c:v>844</c:v>
                </c:pt>
              </c:numCache>
            </c:numRef>
          </c:val>
          <c:extLst xmlns:c16r2="http://schemas.microsoft.com/office/drawing/2015/06/chart">
            <c:ext xmlns:c16="http://schemas.microsoft.com/office/drawing/2014/chart" uri="{C3380CC4-5D6E-409C-BE32-E72D297353CC}">
              <c16:uniqueId val="{00000001-C7C4-4CC2-9DBC-F896750A5A4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1169</c:v>
                </c:pt>
                <c:pt idx="1">
                  <c:v>1047</c:v>
                </c:pt>
                <c:pt idx="2">
                  <c:v>1092</c:v>
                </c:pt>
              </c:numCache>
            </c:numRef>
          </c:val>
          <c:extLst xmlns:c16r2="http://schemas.microsoft.com/office/drawing/2015/06/chart">
            <c:ext xmlns:c16="http://schemas.microsoft.com/office/drawing/2014/chart" uri="{C3380CC4-5D6E-409C-BE32-E72D297353CC}">
              <c16:uniqueId val="{00000002-C7C4-4CC2-9DBC-F896750A5A49}"/>
            </c:ext>
          </c:extLst>
        </c:ser>
        <c:dLbls>
          <c:showLegendKey val="0"/>
          <c:showVal val="0"/>
          <c:showCatName val="0"/>
          <c:showSerName val="0"/>
          <c:showPercent val="0"/>
          <c:showBubbleSize val="0"/>
        </c:dLbls>
        <c:gapWidth val="120"/>
        <c:overlap val="100"/>
        <c:axId val="548656160"/>
        <c:axId val="548661256"/>
      </c:barChart>
      <c:catAx>
        <c:axId val="548656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48661256"/>
        <c:crosses val="autoZero"/>
        <c:auto val="1"/>
        <c:lblAlgn val="ctr"/>
        <c:lblOffset val="100"/>
        <c:tickLblSkip val="1"/>
        <c:tickMarkSkip val="1"/>
        <c:noMultiLvlLbl val="0"/>
      </c:catAx>
      <c:valAx>
        <c:axId val="5486612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48656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徳島県佐那河内村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一般会計等に係る地方債の現在高の増加による将来負担額の増加、充当可能基金の減少による充当可能財源の減少などにより、将来負担比率の分子は増加傾向にあるるものの、健全な範囲で保たれている。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減債基金残高のうち、実質公債費比率の算定に用いる満期一括償還地方債の償還の財源としての積立額はありません</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徳島県佐那河内村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一般会計等に係る地方債の現在高は庁舎改築事業分の繰上償還により減少、充当可能基金は減少しているが、将来負担比率の分子は健全に保たれている。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徳島県佐那河内村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繰上償還として公共施設等適正管理事業債</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640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百万円、臨時財政対策債</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百万取崩した事による減少。</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中期的には、預金収入を財源とした積立金が減少する見込みのため取崩予定の無い基金を検討し、国債等の運用を進める。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・公共施設等総合管理基金：長寿命化のための保全や、施設総量縮減のための建物の統廃合、除却等を推進するため。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・応援基金：ふるさと佐那河内をこよなく愛し、佐那河内の未来の発展を応援しようとする個人、団体から広く寄附金を募り、寄付者</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からの佐那河内村応援寄附金を積み立てるため。</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・新庁舎建設の財源として造成し、一定の役割を終えた「庁舎改築基金」の残余について、引き継ぐ。</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WEB</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サイトで応援基金（ふるさと納税）を募ったことにより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・長寿命化等改修事業に要する経費の一部として繰り入れる予定である。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・ふるさと納税の健全な発展に向けた制度の見直しに準じ、事業を活用し、継続して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WEB</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サイトでの寄附を募っていく予定である。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預金利子積み当てによる増加。</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剰余金の取扱いにおいて決算剰余金の１／２を下らない額を翌翌年度までに積み立て、又は償還期限を繰り上げて行なう地方債の　償還の財源に充てなければならないとされており、本村の場合、決算剰余金については減債基金へ優先的に積み立て、短期的には庁舎　建設関係の地方債の償還において繰上償還を予定している。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そのため、その繰上償還を行っている間は、前年度同様、預金利子分についてのみ積み立てることとしている。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繰上償還として新庁舎整備事業分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640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百万円、臨時財政対策債</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百万取崩したが、決算余剰金を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百万円を積立てた事による減少。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今後も繰上償還を行うため、優先的に積み立てることとしている。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徳島県佐那河内村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2,170
2,160
42.28
3,877,363
3,651,720
175,405
1,624,690
1,513,233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人口減少や基盤産業である農業所得などの減少から</a:t>
          </a:r>
          <a:r>
            <a:rPr kumimoji="1" lang="en-US" altLang="ja-JP" sz="1100">
              <a:solidFill>
                <a:schemeClr val="dk1"/>
              </a:solidFill>
              <a:effectLst/>
              <a:latin typeface="+mn-lt"/>
              <a:ea typeface="+mn-ea"/>
              <a:cs typeface="+mn-cs"/>
            </a:rPr>
            <a:t>0.16</a:t>
          </a:r>
          <a:r>
            <a:rPr kumimoji="1" lang="ja-JP" altLang="ja-JP" sz="1100">
              <a:solidFill>
                <a:schemeClr val="dk1"/>
              </a:solidFill>
              <a:effectLst/>
              <a:latin typeface="+mn-lt"/>
              <a:ea typeface="+mn-ea"/>
              <a:cs typeface="+mn-cs"/>
            </a:rPr>
            <a:t>と類似団体平均に下回っている。緊急に必要な事業を峻別するなど、歳出の徹底的な見直しに努める。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68" name="直線コネクタ 67"/>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75142</xdr:rowOff>
    </xdr:from>
    <xdr:to>
      <xdr:col>19</xdr:col>
      <xdr:colOff>133350</xdr:colOff>
      <xdr:row>43</xdr:row>
      <xdr:rowOff>95250</xdr:rowOff>
    </xdr:to>
    <xdr:cxnSp macro="">
      <xdr:nvCxnSpPr>
        <xdr:cNvPr id="71" name="直線コネクタ 70"/>
        <xdr:cNvCxnSpPr/>
      </xdr:nvCxnSpPr>
      <xdr:spPr>
        <a:xfrm>
          <a:off x="3225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3" name="テキスト ボックス 72"/>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75142</xdr:rowOff>
    </xdr:from>
    <xdr:to>
      <xdr:col>15</xdr:col>
      <xdr:colOff>82550</xdr:colOff>
      <xdr:row>43</xdr:row>
      <xdr:rowOff>75142</xdr:rowOff>
    </xdr:to>
    <xdr:cxnSp macro="">
      <xdr:nvCxnSpPr>
        <xdr:cNvPr id="74" name="直線コネクタ 73"/>
        <xdr:cNvCxnSpPr/>
      </xdr:nvCxnSpPr>
      <xdr:spPr>
        <a:xfrm>
          <a:off x="2336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6" name="テキスト ボックス 75"/>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75142</xdr:rowOff>
    </xdr:from>
    <xdr:to>
      <xdr:col>11</xdr:col>
      <xdr:colOff>31750</xdr:colOff>
      <xdr:row>43</xdr:row>
      <xdr:rowOff>75142</xdr:rowOff>
    </xdr:to>
    <xdr:cxnSp macro="">
      <xdr:nvCxnSpPr>
        <xdr:cNvPr id="77" name="直線コネクタ 76"/>
        <xdr:cNvCxnSpPr/>
      </xdr:nvCxnSpPr>
      <xdr:spPr>
        <a:xfrm>
          <a:off x="1447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7" name="楕円 86"/>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8"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9" name="楕円 88"/>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0" name="テキスト ボックス 89"/>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24342</xdr:rowOff>
    </xdr:from>
    <xdr:to>
      <xdr:col>15</xdr:col>
      <xdr:colOff>133350</xdr:colOff>
      <xdr:row>43</xdr:row>
      <xdr:rowOff>125942</xdr:rowOff>
    </xdr:to>
    <xdr:sp macro="" textlink="">
      <xdr:nvSpPr>
        <xdr:cNvPr id="91" name="楕円 90"/>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110719</xdr:rowOff>
    </xdr:from>
    <xdr:ext cx="762000" cy="259045"/>
    <xdr:sp macro="" textlink="">
      <xdr:nvSpPr>
        <xdr:cNvPr id="92" name="テキスト ボックス 91"/>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24342</xdr:rowOff>
    </xdr:from>
    <xdr:to>
      <xdr:col>11</xdr:col>
      <xdr:colOff>82550</xdr:colOff>
      <xdr:row>43</xdr:row>
      <xdr:rowOff>125942</xdr:rowOff>
    </xdr:to>
    <xdr:sp macro="" textlink="">
      <xdr:nvSpPr>
        <xdr:cNvPr id="93" name="楕円 92"/>
        <xdr:cNvSpPr/>
      </xdr:nvSpPr>
      <xdr:spPr>
        <a:xfrm>
          <a:off x="2286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110719</xdr:rowOff>
    </xdr:from>
    <xdr:ext cx="762000" cy="259045"/>
    <xdr:sp macro="" textlink="">
      <xdr:nvSpPr>
        <xdr:cNvPr id="94" name="テキスト ボックス 93"/>
        <xdr:cNvSpPr txBox="1"/>
      </xdr:nvSpPr>
      <xdr:spPr>
        <a:xfrm>
          <a:off x="1955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24342</xdr:rowOff>
    </xdr:from>
    <xdr:to>
      <xdr:col>7</xdr:col>
      <xdr:colOff>31750</xdr:colOff>
      <xdr:row>43</xdr:row>
      <xdr:rowOff>125942</xdr:rowOff>
    </xdr:to>
    <xdr:sp macro="" textlink="">
      <xdr:nvSpPr>
        <xdr:cNvPr id="95" name="楕円 94"/>
        <xdr:cNvSpPr/>
      </xdr:nvSpPr>
      <xdr:spPr>
        <a:xfrm>
          <a:off x="1397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110719</xdr:rowOff>
    </xdr:from>
    <xdr:ext cx="762000" cy="259045"/>
    <xdr:sp macro="" textlink="">
      <xdr:nvSpPr>
        <xdr:cNvPr id="96" name="テキスト ボックス 95"/>
        <xdr:cNvSpPr txBox="1"/>
      </xdr:nvSpPr>
      <xdr:spPr>
        <a:xfrm>
          <a:off x="1066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普通交付税の増加によって若干低下し、類似団体平均を下回っている。</a:t>
          </a:r>
          <a:endParaRPr lang="ja-JP" altLang="ja-JP" sz="1400">
            <a:effectLst/>
          </a:endParaRPr>
        </a:p>
        <a:p>
          <a:r>
            <a:rPr kumimoji="1" lang="ja-JP" altLang="ja-JP" sz="1100">
              <a:solidFill>
                <a:schemeClr val="dk1"/>
              </a:solidFill>
              <a:effectLst/>
              <a:latin typeface="+mn-lt"/>
              <a:ea typeface="+mn-ea"/>
              <a:cs typeface="+mn-cs"/>
            </a:rPr>
            <a:t>交付税が収入の多くを占める本村では、経常収支比率が交付税に大きく左右される。引き続き、財政構造の健全性の保持に望ましいとされる</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％を上回らないように、事務事業の見直しを進め、経常経費の削減に努める。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123402</xdr:rowOff>
    </xdr:from>
    <xdr:to>
      <xdr:col>23</xdr:col>
      <xdr:colOff>133350</xdr:colOff>
      <xdr:row>62</xdr:row>
      <xdr:rowOff>108796</xdr:rowOff>
    </xdr:to>
    <xdr:cxnSp macro="">
      <xdr:nvCxnSpPr>
        <xdr:cNvPr id="131" name="直線コネクタ 130"/>
        <xdr:cNvCxnSpPr/>
      </xdr:nvCxnSpPr>
      <xdr:spPr>
        <a:xfrm>
          <a:off x="4114800" y="10581852"/>
          <a:ext cx="838200" cy="15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2" name="財政構造の弾力性平均値テキスト"/>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123402</xdr:rowOff>
    </xdr:from>
    <xdr:to>
      <xdr:col>19</xdr:col>
      <xdr:colOff>133350</xdr:colOff>
      <xdr:row>62</xdr:row>
      <xdr:rowOff>132927</xdr:rowOff>
    </xdr:to>
    <xdr:cxnSp macro="">
      <xdr:nvCxnSpPr>
        <xdr:cNvPr id="134" name="直線コネクタ 133"/>
        <xdr:cNvCxnSpPr/>
      </xdr:nvCxnSpPr>
      <xdr:spPr>
        <a:xfrm flipV="1">
          <a:off x="3225800" y="10581852"/>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132927</xdr:rowOff>
    </xdr:from>
    <xdr:to>
      <xdr:col>15</xdr:col>
      <xdr:colOff>82550</xdr:colOff>
      <xdr:row>63</xdr:row>
      <xdr:rowOff>53975</xdr:rowOff>
    </xdr:to>
    <xdr:cxnSp macro="">
      <xdr:nvCxnSpPr>
        <xdr:cNvPr id="137" name="直線コネクタ 136"/>
        <xdr:cNvCxnSpPr/>
      </xdr:nvCxnSpPr>
      <xdr:spPr>
        <a:xfrm flipV="1">
          <a:off x="2336800" y="10762827"/>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39" name="テキスト ボックス 138"/>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80645</xdr:rowOff>
    </xdr:from>
    <xdr:to>
      <xdr:col>11</xdr:col>
      <xdr:colOff>31750</xdr:colOff>
      <xdr:row>63</xdr:row>
      <xdr:rowOff>53975</xdr:rowOff>
    </xdr:to>
    <xdr:cxnSp macro="">
      <xdr:nvCxnSpPr>
        <xdr:cNvPr id="140" name="直線コネクタ 139"/>
        <xdr:cNvCxnSpPr/>
      </xdr:nvCxnSpPr>
      <xdr:spPr>
        <a:xfrm>
          <a:off x="1447800" y="10710545"/>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78969</xdr:rowOff>
    </xdr:from>
    <xdr:ext cx="762000" cy="259045"/>
    <xdr:sp macro="" textlink="">
      <xdr:nvSpPr>
        <xdr:cNvPr id="142" name="テキスト ボックス 141"/>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54839</xdr:rowOff>
    </xdr:from>
    <xdr:ext cx="762000" cy="259045"/>
    <xdr:sp macro="" textlink="">
      <xdr:nvSpPr>
        <xdr:cNvPr id="144" name="テキスト ボックス 143"/>
        <xdr:cNvSpPr txBox="1"/>
      </xdr:nvSpPr>
      <xdr:spPr>
        <a:xfrm>
          <a:off x="1066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57996</xdr:rowOff>
    </xdr:from>
    <xdr:to>
      <xdr:col>23</xdr:col>
      <xdr:colOff>184150</xdr:colOff>
      <xdr:row>62</xdr:row>
      <xdr:rowOff>159596</xdr:rowOff>
    </xdr:to>
    <xdr:sp macro="" textlink="">
      <xdr:nvSpPr>
        <xdr:cNvPr id="150" name="楕円 149"/>
        <xdr:cNvSpPr/>
      </xdr:nvSpPr>
      <xdr:spPr>
        <a:xfrm>
          <a:off x="49022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74523</xdr:rowOff>
    </xdr:from>
    <xdr:ext cx="762000" cy="259045"/>
    <xdr:sp macro="" textlink="">
      <xdr:nvSpPr>
        <xdr:cNvPr id="151" name="財政構造の弾力性該当値テキスト"/>
        <xdr:cNvSpPr txBox="1"/>
      </xdr:nvSpPr>
      <xdr:spPr>
        <a:xfrm>
          <a:off x="5041900" y="1053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72602</xdr:rowOff>
    </xdr:from>
    <xdr:to>
      <xdr:col>19</xdr:col>
      <xdr:colOff>184150</xdr:colOff>
      <xdr:row>62</xdr:row>
      <xdr:rowOff>2752</xdr:rowOff>
    </xdr:to>
    <xdr:sp macro="" textlink="">
      <xdr:nvSpPr>
        <xdr:cNvPr id="152" name="楕円 151"/>
        <xdr:cNvSpPr/>
      </xdr:nvSpPr>
      <xdr:spPr>
        <a:xfrm>
          <a:off x="4064000" y="105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12929</xdr:rowOff>
    </xdr:from>
    <xdr:ext cx="736600" cy="259045"/>
    <xdr:sp macro="" textlink="">
      <xdr:nvSpPr>
        <xdr:cNvPr id="153" name="テキスト ボックス 152"/>
        <xdr:cNvSpPr txBox="1"/>
      </xdr:nvSpPr>
      <xdr:spPr>
        <a:xfrm>
          <a:off x="3733800" y="10299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82127</xdr:rowOff>
    </xdr:from>
    <xdr:to>
      <xdr:col>15</xdr:col>
      <xdr:colOff>133350</xdr:colOff>
      <xdr:row>63</xdr:row>
      <xdr:rowOff>12277</xdr:rowOff>
    </xdr:to>
    <xdr:sp macro="" textlink="">
      <xdr:nvSpPr>
        <xdr:cNvPr id="154" name="楕円 153"/>
        <xdr:cNvSpPr/>
      </xdr:nvSpPr>
      <xdr:spPr>
        <a:xfrm>
          <a:off x="3175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22454</xdr:rowOff>
    </xdr:from>
    <xdr:ext cx="762000" cy="259045"/>
    <xdr:sp macro="" textlink="">
      <xdr:nvSpPr>
        <xdr:cNvPr id="155" name="テキスト ボックス 154"/>
        <xdr:cNvSpPr txBox="1"/>
      </xdr:nvSpPr>
      <xdr:spPr>
        <a:xfrm>
          <a:off x="2844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3175</xdr:rowOff>
    </xdr:from>
    <xdr:to>
      <xdr:col>11</xdr:col>
      <xdr:colOff>82550</xdr:colOff>
      <xdr:row>63</xdr:row>
      <xdr:rowOff>104775</xdr:rowOff>
    </xdr:to>
    <xdr:sp macro="" textlink="">
      <xdr:nvSpPr>
        <xdr:cNvPr id="156" name="楕円 155"/>
        <xdr:cNvSpPr/>
      </xdr:nvSpPr>
      <xdr:spPr>
        <a:xfrm>
          <a:off x="2286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114952</xdr:rowOff>
    </xdr:from>
    <xdr:ext cx="762000" cy="259045"/>
    <xdr:sp macro="" textlink="">
      <xdr:nvSpPr>
        <xdr:cNvPr id="157" name="テキスト ボックス 156"/>
        <xdr:cNvSpPr txBox="1"/>
      </xdr:nvSpPr>
      <xdr:spPr>
        <a:xfrm>
          <a:off x="1955800" y="1057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29845</xdr:rowOff>
    </xdr:from>
    <xdr:to>
      <xdr:col>7</xdr:col>
      <xdr:colOff>31750</xdr:colOff>
      <xdr:row>62</xdr:row>
      <xdr:rowOff>131445</xdr:rowOff>
    </xdr:to>
    <xdr:sp macro="" textlink="">
      <xdr:nvSpPr>
        <xdr:cNvPr id="158" name="楕円 157"/>
        <xdr:cNvSpPr/>
      </xdr:nvSpPr>
      <xdr:spPr>
        <a:xfrm>
          <a:off x="1397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141622</xdr:rowOff>
    </xdr:from>
    <xdr:ext cx="762000" cy="259045"/>
    <xdr:sp macro="" textlink="">
      <xdr:nvSpPr>
        <xdr:cNvPr id="159" name="テキスト ボックス 158"/>
        <xdr:cNvSpPr txBox="1"/>
      </xdr:nvSpPr>
      <xdr:spPr>
        <a:xfrm>
          <a:off x="1066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[478,812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類似団体の平均値と比較して、人件費・物件費等の適性度が低くなっている。</a:t>
          </a:r>
          <a:endParaRPr lang="ja-JP" altLang="ja-JP" sz="1400">
            <a:effectLst/>
          </a:endParaRPr>
        </a:p>
        <a:p>
          <a:r>
            <a:rPr kumimoji="1" lang="ja-JP" altLang="ja-JP" sz="1100">
              <a:solidFill>
                <a:schemeClr val="dk1"/>
              </a:solidFill>
              <a:effectLst/>
              <a:latin typeface="+mn-lt"/>
              <a:ea typeface="+mn-ea"/>
              <a:cs typeface="+mn-cs"/>
            </a:rPr>
            <a:t>民間でも実施可能な部分については、指定管理者制度などの導入により委託化を進め、コストの低減を更に図っていく方針である。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126891</xdr:rowOff>
    </xdr:from>
    <xdr:to>
      <xdr:col>23</xdr:col>
      <xdr:colOff>133350</xdr:colOff>
      <xdr:row>82</xdr:row>
      <xdr:rowOff>139010</xdr:rowOff>
    </xdr:to>
    <xdr:cxnSp macro="">
      <xdr:nvCxnSpPr>
        <xdr:cNvPr id="193" name="直線コネクタ 192"/>
        <xdr:cNvCxnSpPr/>
      </xdr:nvCxnSpPr>
      <xdr:spPr>
        <a:xfrm flipV="1">
          <a:off x="4114800" y="14185791"/>
          <a:ext cx="838200" cy="1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85548</xdr:rowOff>
    </xdr:from>
    <xdr:ext cx="762000" cy="259045"/>
    <xdr:sp macro="" textlink="">
      <xdr:nvSpPr>
        <xdr:cNvPr id="194" name="人件費・物件費等の状況平均値テキスト"/>
        <xdr:cNvSpPr txBox="1"/>
      </xdr:nvSpPr>
      <xdr:spPr>
        <a:xfrm>
          <a:off x="5041900" y="14144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64621</xdr:rowOff>
    </xdr:from>
    <xdr:to>
      <xdr:col>19</xdr:col>
      <xdr:colOff>133350</xdr:colOff>
      <xdr:row>82</xdr:row>
      <xdr:rowOff>139010</xdr:rowOff>
    </xdr:to>
    <xdr:cxnSp macro="">
      <xdr:nvCxnSpPr>
        <xdr:cNvPr id="196" name="直線コネクタ 195"/>
        <xdr:cNvCxnSpPr/>
      </xdr:nvCxnSpPr>
      <xdr:spPr>
        <a:xfrm>
          <a:off x="3225800" y="14123521"/>
          <a:ext cx="889000" cy="7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24144</xdr:rowOff>
    </xdr:from>
    <xdr:ext cx="736600" cy="259045"/>
    <xdr:sp macro="" textlink="">
      <xdr:nvSpPr>
        <xdr:cNvPr id="198" name="テキスト ボックス 197"/>
        <xdr:cNvSpPr txBox="1"/>
      </xdr:nvSpPr>
      <xdr:spPr>
        <a:xfrm>
          <a:off x="3733800" y="1391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51518</xdr:rowOff>
    </xdr:from>
    <xdr:to>
      <xdr:col>15</xdr:col>
      <xdr:colOff>82550</xdr:colOff>
      <xdr:row>82</xdr:row>
      <xdr:rowOff>64621</xdr:rowOff>
    </xdr:to>
    <xdr:cxnSp macro="">
      <xdr:nvCxnSpPr>
        <xdr:cNvPr id="199" name="直線コネクタ 198"/>
        <xdr:cNvCxnSpPr/>
      </xdr:nvCxnSpPr>
      <xdr:spPr>
        <a:xfrm>
          <a:off x="2336800" y="14110418"/>
          <a:ext cx="889000" cy="1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153379</xdr:rowOff>
    </xdr:from>
    <xdr:ext cx="762000" cy="259045"/>
    <xdr:sp macro="" textlink="">
      <xdr:nvSpPr>
        <xdr:cNvPr id="201" name="テキスト ボックス 200"/>
        <xdr:cNvSpPr txBox="1"/>
      </xdr:nvSpPr>
      <xdr:spPr>
        <a:xfrm>
          <a:off x="2844800" y="1421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51518</xdr:rowOff>
    </xdr:from>
    <xdr:to>
      <xdr:col>11</xdr:col>
      <xdr:colOff>31750</xdr:colOff>
      <xdr:row>82</xdr:row>
      <xdr:rowOff>55248</xdr:rowOff>
    </xdr:to>
    <xdr:cxnSp macro="">
      <xdr:nvCxnSpPr>
        <xdr:cNvPr id="202" name="直線コネクタ 201"/>
        <xdr:cNvCxnSpPr/>
      </xdr:nvCxnSpPr>
      <xdr:spPr>
        <a:xfrm flipV="1">
          <a:off x="1447800" y="14110418"/>
          <a:ext cx="889000" cy="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121908</xdr:rowOff>
    </xdr:from>
    <xdr:ext cx="762000" cy="259045"/>
    <xdr:sp macro="" textlink="">
      <xdr:nvSpPr>
        <xdr:cNvPr id="204" name="テキスト ボックス 203"/>
        <xdr:cNvSpPr txBox="1"/>
      </xdr:nvSpPr>
      <xdr:spPr>
        <a:xfrm>
          <a:off x="1955800" y="1418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114312</xdr:rowOff>
    </xdr:from>
    <xdr:ext cx="762000" cy="259045"/>
    <xdr:sp macro="" textlink="">
      <xdr:nvSpPr>
        <xdr:cNvPr id="206" name="テキスト ボックス 205"/>
        <xdr:cNvSpPr txBox="1"/>
      </xdr:nvSpPr>
      <xdr:spPr>
        <a:xfrm>
          <a:off x="1066800" y="1417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76091</xdr:rowOff>
    </xdr:from>
    <xdr:to>
      <xdr:col>23</xdr:col>
      <xdr:colOff>184150</xdr:colOff>
      <xdr:row>83</xdr:row>
      <xdr:rowOff>6241</xdr:rowOff>
    </xdr:to>
    <xdr:sp macro="" textlink="">
      <xdr:nvSpPr>
        <xdr:cNvPr id="212" name="楕円 211"/>
        <xdr:cNvSpPr/>
      </xdr:nvSpPr>
      <xdr:spPr>
        <a:xfrm>
          <a:off x="4902200" y="1413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92618</xdr:rowOff>
    </xdr:from>
    <xdr:ext cx="762000" cy="259045"/>
    <xdr:sp macro="" textlink="">
      <xdr:nvSpPr>
        <xdr:cNvPr id="213" name="人件費・物件費等の状況該当値テキスト"/>
        <xdr:cNvSpPr txBox="1"/>
      </xdr:nvSpPr>
      <xdr:spPr>
        <a:xfrm>
          <a:off x="5041900" y="13980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88210</xdr:rowOff>
    </xdr:from>
    <xdr:to>
      <xdr:col>19</xdr:col>
      <xdr:colOff>184150</xdr:colOff>
      <xdr:row>83</xdr:row>
      <xdr:rowOff>18360</xdr:rowOff>
    </xdr:to>
    <xdr:sp macro="" textlink="">
      <xdr:nvSpPr>
        <xdr:cNvPr id="214" name="楕円 213"/>
        <xdr:cNvSpPr/>
      </xdr:nvSpPr>
      <xdr:spPr>
        <a:xfrm>
          <a:off x="4064000" y="1414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3137</xdr:rowOff>
    </xdr:from>
    <xdr:ext cx="736600" cy="259045"/>
    <xdr:sp macro="" textlink="">
      <xdr:nvSpPr>
        <xdr:cNvPr id="215" name="テキスト ボックス 214"/>
        <xdr:cNvSpPr txBox="1"/>
      </xdr:nvSpPr>
      <xdr:spPr>
        <a:xfrm>
          <a:off x="3733800" y="14233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13821</xdr:rowOff>
    </xdr:from>
    <xdr:to>
      <xdr:col>15</xdr:col>
      <xdr:colOff>133350</xdr:colOff>
      <xdr:row>82</xdr:row>
      <xdr:rowOff>115421</xdr:rowOff>
    </xdr:to>
    <xdr:sp macro="" textlink="">
      <xdr:nvSpPr>
        <xdr:cNvPr id="216" name="楕円 215"/>
        <xdr:cNvSpPr/>
      </xdr:nvSpPr>
      <xdr:spPr>
        <a:xfrm>
          <a:off x="3175000" y="1407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125598</xdr:rowOff>
    </xdr:from>
    <xdr:ext cx="762000" cy="259045"/>
    <xdr:sp macro="" textlink="">
      <xdr:nvSpPr>
        <xdr:cNvPr id="217" name="テキスト ボックス 216"/>
        <xdr:cNvSpPr txBox="1"/>
      </xdr:nvSpPr>
      <xdr:spPr>
        <a:xfrm>
          <a:off x="2844800" y="13841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718</xdr:rowOff>
    </xdr:from>
    <xdr:to>
      <xdr:col>11</xdr:col>
      <xdr:colOff>82550</xdr:colOff>
      <xdr:row>82</xdr:row>
      <xdr:rowOff>102318</xdr:rowOff>
    </xdr:to>
    <xdr:sp macro="" textlink="">
      <xdr:nvSpPr>
        <xdr:cNvPr id="218" name="楕円 217"/>
        <xdr:cNvSpPr/>
      </xdr:nvSpPr>
      <xdr:spPr>
        <a:xfrm>
          <a:off x="2286000" y="1405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112495</xdr:rowOff>
    </xdr:from>
    <xdr:ext cx="762000" cy="259045"/>
    <xdr:sp macro="" textlink="">
      <xdr:nvSpPr>
        <xdr:cNvPr id="219" name="テキスト ボックス 218"/>
        <xdr:cNvSpPr txBox="1"/>
      </xdr:nvSpPr>
      <xdr:spPr>
        <a:xfrm>
          <a:off x="1955800" y="13828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4448</xdr:rowOff>
    </xdr:from>
    <xdr:to>
      <xdr:col>7</xdr:col>
      <xdr:colOff>31750</xdr:colOff>
      <xdr:row>82</xdr:row>
      <xdr:rowOff>106048</xdr:rowOff>
    </xdr:to>
    <xdr:sp macro="" textlink="">
      <xdr:nvSpPr>
        <xdr:cNvPr id="220" name="楕円 219"/>
        <xdr:cNvSpPr/>
      </xdr:nvSpPr>
      <xdr:spPr>
        <a:xfrm>
          <a:off x="1397000" y="1406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116225</xdr:rowOff>
    </xdr:from>
    <xdr:ext cx="762000" cy="259045"/>
    <xdr:sp macro="" textlink="">
      <xdr:nvSpPr>
        <xdr:cNvPr id="221" name="テキスト ボックス 220"/>
        <xdr:cNvSpPr txBox="1"/>
      </xdr:nvSpPr>
      <xdr:spPr>
        <a:xfrm>
          <a:off x="1066800" y="1383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上回り、全国的にも高い水準にあるため、給与の適正化に努めていく。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164085</xdr:rowOff>
    </xdr:from>
    <xdr:to>
      <xdr:col>81</xdr:col>
      <xdr:colOff>44450</xdr:colOff>
      <xdr:row>89</xdr:row>
      <xdr:rowOff>2287</xdr:rowOff>
    </xdr:to>
    <xdr:cxnSp macro="">
      <xdr:nvCxnSpPr>
        <xdr:cNvPr id="253" name="直線コネクタ 252"/>
        <xdr:cNvCxnSpPr/>
      </xdr:nvCxnSpPr>
      <xdr:spPr>
        <a:xfrm flipV="1">
          <a:off x="16179800" y="15251685"/>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161307</xdr:rowOff>
    </xdr:from>
    <xdr:ext cx="762000" cy="259045"/>
    <xdr:sp macro="" textlink="">
      <xdr:nvSpPr>
        <xdr:cNvPr id="254" name="給与水準   （国との比較）平均値テキスト"/>
        <xdr:cNvSpPr txBox="1"/>
      </xdr:nvSpPr>
      <xdr:spPr>
        <a:xfrm>
          <a:off x="17106900" y="14906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2287</xdr:rowOff>
    </xdr:from>
    <xdr:to>
      <xdr:col>77</xdr:col>
      <xdr:colOff>44450</xdr:colOff>
      <xdr:row>89</xdr:row>
      <xdr:rowOff>26415</xdr:rowOff>
    </xdr:to>
    <xdr:cxnSp macro="">
      <xdr:nvCxnSpPr>
        <xdr:cNvPr id="256" name="直線コネクタ 255"/>
        <xdr:cNvCxnSpPr/>
      </xdr:nvCxnSpPr>
      <xdr:spPr>
        <a:xfrm flipV="1">
          <a:off x="15290800" y="15261337"/>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94759</xdr:rowOff>
    </xdr:from>
    <xdr:ext cx="736600" cy="259045"/>
    <xdr:sp macro="" textlink="">
      <xdr:nvSpPr>
        <xdr:cNvPr id="258" name="テキスト ボックス 257"/>
        <xdr:cNvSpPr txBox="1"/>
      </xdr:nvSpPr>
      <xdr:spPr>
        <a:xfrm>
          <a:off x="15798800" y="14839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154432</xdr:rowOff>
    </xdr:from>
    <xdr:to>
      <xdr:col>72</xdr:col>
      <xdr:colOff>203200</xdr:colOff>
      <xdr:row>89</xdr:row>
      <xdr:rowOff>26415</xdr:rowOff>
    </xdr:to>
    <xdr:cxnSp macro="">
      <xdr:nvCxnSpPr>
        <xdr:cNvPr id="259" name="直線コネクタ 258"/>
        <xdr:cNvCxnSpPr/>
      </xdr:nvCxnSpPr>
      <xdr:spPr>
        <a:xfrm>
          <a:off x="14401800" y="15242032"/>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89933</xdr:rowOff>
    </xdr:from>
    <xdr:ext cx="762000" cy="259045"/>
    <xdr:sp macro="" textlink="">
      <xdr:nvSpPr>
        <xdr:cNvPr id="261" name="テキスト ボックス 260"/>
        <xdr:cNvSpPr txBox="1"/>
      </xdr:nvSpPr>
      <xdr:spPr>
        <a:xfrm>
          <a:off x="14909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154432</xdr:rowOff>
    </xdr:from>
    <xdr:to>
      <xdr:col>68</xdr:col>
      <xdr:colOff>152400</xdr:colOff>
      <xdr:row>89</xdr:row>
      <xdr:rowOff>26415</xdr:rowOff>
    </xdr:to>
    <xdr:cxnSp macro="">
      <xdr:nvCxnSpPr>
        <xdr:cNvPr id="262" name="直線コネクタ 261"/>
        <xdr:cNvCxnSpPr/>
      </xdr:nvCxnSpPr>
      <xdr:spPr>
        <a:xfrm flipV="1">
          <a:off x="13512800" y="15242032"/>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89933</xdr:rowOff>
    </xdr:from>
    <xdr:ext cx="762000" cy="259045"/>
    <xdr:sp macro="" textlink="">
      <xdr:nvSpPr>
        <xdr:cNvPr id="264" name="テキスト ボックス 263"/>
        <xdr:cNvSpPr txBox="1"/>
      </xdr:nvSpPr>
      <xdr:spPr>
        <a:xfrm>
          <a:off x="14020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89933</xdr:rowOff>
    </xdr:from>
    <xdr:ext cx="762000" cy="259045"/>
    <xdr:sp macro="" textlink="">
      <xdr:nvSpPr>
        <xdr:cNvPr id="266" name="テキスト ボックス 265"/>
        <xdr:cNvSpPr txBox="1"/>
      </xdr:nvSpPr>
      <xdr:spPr>
        <a:xfrm>
          <a:off x="13131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113285</xdr:rowOff>
    </xdr:from>
    <xdr:to>
      <xdr:col>81</xdr:col>
      <xdr:colOff>95250</xdr:colOff>
      <xdr:row>89</xdr:row>
      <xdr:rowOff>43435</xdr:rowOff>
    </xdr:to>
    <xdr:sp macro="" textlink="">
      <xdr:nvSpPr>
        <xdr:cNvPr id="272" name="楕円 271"/>
        <xdr:cNvSpPr/>
      </xdr:nvSpPr>
      <xdr:spPr>
        <a:xfrm>
          <a:off x="16967200" y="1520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9162</xdr:rowOff>
    </xdr:from>
    <xdr:ext cx="762000" cy="259045"/>
    <xdr:sp macro="" textlink="">
      <xdr:nvSpPr>
        <xdr:cNvPr id="273" name="給与水準   （国との比較）該当値テキスト"/>
        <xdr:cNvSpPr txBox="1"/>
      </xdr:nvSpPr>
      <xdr:spPr>
        <a:xfrm>
          <a:off x="17106900" y="1509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122937</xdr:rowOff>
    </xdr:from>
    <xdr:to>
      <xdr:col>77</xdr:col>
      <xdr:colOff>95250</xdr:colOff>
      <xdr:row>89</xdr:row>
      <xdr:rowOff>53087</xdr:rowOff>
    </xdr:to>
    <xdr:sp macro="" textlink="">
      <xdr:nvSpPr>
        <xdr:cNvPr id="274" name="楕円 273"/>
        <xdr:cNvSpPr/>
      </xdr:nvSpPr>
      <xdr:spPr>
        <a:xfrm>
          <a:off x="16129000" y="1521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37864</xdr:rowOff>
    </xdr:from>
    <xdr:ext cx="736600" cy="259045"/>
    <xdr:sp macro="" textlink="">
      <xdr:nvSpPr>
        <xdr:cNvPr id="275" name="テキスト ボックス 274"/>
        <xdr:cNvSpPr txBox="1"/>
      </xdr:nvSpPr>
      <xdr:spPr>
        <a:xfrm>
          <a:off x="15798800" y="15296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147065</xdr:rowOff>
    </xdr:from>
    <xdr:to>
      <xdr:col>73</xdr:col>
      <xdr:colOff>44450</xdr:colOff>
      <xdr:row>89</xdr:row>
      <xdr:rowOff>77215</xdr:rowOff>
    </xdr:to>
    <xdr:sp macro="" textlink="">
      <xdr:nvSpPr>
        <xdr:cNvPr id="276" name="楕円 275"/>
        <xdr:cNvSpPr/>
      </xdr:nvSpPr>
      <xdr:spPr>
        <a:xfrm>
          <a:off x="15240000" y="1523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61992</xdr:rowOff>
    </xdr:from>
    <xdr:ext cx="762000" cy="259045"/>
    <xdr:sp macro="" textlink="">
      <xdr:nvSpPr>
        <xdr:cNvPr id="277" name="テキスト ボックス 276"/>
        <xdr:cNvSpPr txBox="1"/>
      </xdr:nvSpPr>
      <xdr:spPr>
        <a:xfrm>
          <a:off x="14909800" y="1532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103632</xdr:rowOff>
    </xdr:from>
    <xdr:to>
      <xdr:col>68</xdr:col>
      <xdr:colOff>203200</xdr:colOff>
      <xdr:row>89</xdr:row>
      <xdr:rowOff>33782</xdr:rowOff>
    </xdr:to>
    <xdr:sp macro="" textlink="">
      <xdr:nvSpPr>
        <xdr:cNvPr id="278" name="楕円 277"/>
        <xdr:cNvSpPr/>
      </xdr:nvSpPr>
      <xdr:spPr>
        <a:xfrm>
          <a:off x="14351000" y="1519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18559</xdr:rowOff>
    </xdr:from>
    <xdr:ext cx="762000" cy="259045"/>
    <xdr:sp macro="" textlink="">
      <xdr:nvSpPr>
        <xdr:cNvPr id="279" name="テキスト ボックス 278"/>
        <xdr:cNvSpPr txBox="1"/>
      </xdr:nvSpPr>
      <xdr:spPr>
        <a:xfrm>
          <a:off x="14020800" y="152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147065</xdr:rowOff>
    </xdr:from>
    <xdr:to>
      <xdr:col>64</xdr:col>
      <xdr:colOff>152400</xdr:colOff>
      <xdr:row>89</xdr:row>
      <xdr:rowOff>77215</xdr:rowOff>
    </xdr:to>
    <xdr:sp macro="" textlink="">
      <xdr:nvSpPr>
        <xdr:cNvPr id="280" name="楕円 279"/>
        <xdr:cNvSpPr/>
      </xdr:nvSpPr>
      <xdr:spPr>
        <a:xfrm>
          <a:off x="13462000" y="1523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61992</xdr:rowOff>
    </xdr:from>
    <xdr:ext cx="762000" cy="259045"/>
    <xdr:sp macro="" textlink="">
      <xdr:nvSpPr>
        <xdr:cNvPr id="281" name="テキスト ボックス 280"/>
        <xdr:cNvSpPr txBox="1"/>
      </xdr:nvSpPr>
      <xdr:spPr>
        <a:xfrm>
          <a:off x="13131800" y="1532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佐那河内村行政改革大綱（第６次・平成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年度）において、定員管理を推し進め、</a:t>
          </a:r>
          <a:r>
            <a:rPr kumimoji="1" lang="en-US" altLang="ja-JP" sz="1100">
              <a:solidFill>
                <a:schemeClr val="dk1"/>
              </a:solidFill>
              <a:effectLst/>
              <a:latin typeface="+mn-lt"/>
              <a:ea typeface="+mn-ea"/>
              <a:cs typeface="+mn-cs"/>
            </a:rPr>
            <a:t>23.04</a:t>
          </a:r>
          <a:r>
            <a:rPr kumimoji="1" lang="ja-JP" altLang="ja-JP" sz="1100">
              <a:solidFill>
                <a:schemeClr val="dk1"/>
              </a:solidFill>
              <a:effectLst/>
              <a:latin typeface="+mn-lt"/>
              <a:ea typeface="+mn-ea"/>
              <a:cs typeface="+mn-cs"/>
            </a:rPr>
            <a:t>人と類似団体の平均値を下回っている。計画に基づいた定員適正化を進める。</a:t>
          </a:r>
          <a:endParaRPr lang="ja-JP" altLang="ja-JP">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84001</xdr:rowOff>
    </xdr:from>
    <xdr:to>
      <xdr:col>81</xdr:col>
      <xdr:colOff>44450</xdr:colOff>
      <xdr:row>60</xdr:row>
      <xdr:rowOff>95722</xdr:rowOff>
    </xdr:to>
    <xdr:cxnSp macro="">
      <xdr:nvCxnSpPr>
        <xdr:cNvPr id="318" name="直線コネクタ 317"/>
        <xdr:cNvCxnSpPr/>
      </xdr:nvCxnSpPr>
      <xdr:spPr>
        <a:xfrm>
          <a:off x="16179800" y="10371001"/>
          <a:ext cx="838200" cy="1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45266</xdr:rowOff>
    </xdr:from>
    <xdr:ext cx="762000" cy="259045"/>
    <xdr:sp macro="" textlink="">
      <xdr:nvSpPr>
        <xdr:cNvPr id="319" name="定員管理の状況平均値テキスト"/>
        <xdr:cNvSpPr txBox="1"/>
      </xdr:nvSpPr>
      <xdr:spPr>
        <a:xfrm>
          <a:off x="17106900" y="10332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67111</xdr:rowOff>
    </xdr:from>
    <xdr:to>
      <xdr:col>77</xdr:col>
      <xdr:colOff>44450</xdr:colOff>
      <xdr:row>60</xdr:row>
      <xdr:rowOff>84001</xdr:rowOff>
    </xdr:to>
    <xdr:cxnSp macro="">
      <xdr:nvCxnSpPr>
        <xdr:cNvPr id="321" name="直線コネクタ 320"/>
        <xdr:cNvCxnSpPr/>
      </xdr:nvCxnSpPr>
      <xdr:spPr>
        <a:xfrm>
          <a:off x="15290800" y="10354111"/>
          <a:ext cx="889000" cy="1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134746</xdr:rowOff>
    </xdr:from>
    <xdr:ext cx="736600" cy="259045"/>
    <xdr:sp macro="" textlink="">
      <xdr:nvSpPr>
        <xdr:cNvPr id="323" name="テキスト ボックス 322"/>
        <xdr:cNvSpPr txBox="1"/>
      </xdr:nvSpPr>
      <xdr:spPr>
        <a:xfrm>
          <a:off x="15798800" y="10421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67111</xdr:rowOff>
    </xdr:from>
    <xdr:to>
      <xdr:col>72</xdr:col>
      <xdr:colOff>203200</xdr:colOff>
      <xdr:row>60</xdr:row>
      <xdr:rowOff>82623</xdr:rowOff>
    </xdr:to>
    <xdr:cxnSp macro="">
      <xdr:nvCxnSpPr>
        <xdr:cNvPr id="324" name="直線コネクタ 323"/>
        <xdr:cNvCxnSpPr/>
      </xdr:nvCxnSpPr>
      <xdr:spPr>
        <a:xfrm flipV="1">
          <a:off x="14401800" y="10354111"/>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121302</xdr:rowOff>
    </xdr:from>
    <xdr:ext cx="762000" cy="259045"/>
    <xdr:sp macro="" textlink="">
      <xdr:nvSpPr>
        <xdr:cNvPr id="326" name="テキスト ボックス 325"/>
        <xdr:cNvSpPr txBox="1"/>
      </xdr:nvSpPr>
      <xdr:spPr>
        <a:xfrm>
          <a:off x="149098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31260</xdr:rowOff>
    </xdr:from>
    <xdr:to>
      <xdr:col>68</xdr:col>
      <xdr:colOff>152400</xdr:colOff>
      <xdr:row>60</xdr:row>
      <xdr:rowOff>82623</xdr:rowOff>
    </xdr:to>
    <xdr:cxnSp macro="">
      <xdr:nvCxnSpPr>
        <xdr:cNvPr id="327" name="直線コネクタ 326"/>
        <xdr:cNvCxnSpPr/>
      </xdr:nvCxnSpPr>
      <xdr:spPr>
        <a:xfrm>
          <a:off x="13512800" y="10318260"/>
          <a:ext cx="889000" cy="5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133258</xdr:rowOff>
    </xdr:from>
    <xdr:ext cx="762000" cy="259045"/>
    <xdr:sp macro="" textlink="">
      <xdr:nvSpPr>
        <xdr:cNvPr id="329" name="テキスト ボックス 328"/>
        <xdr:cNvSpPr txBox="1"/>
      </xdr:nvSpPr>
      <xdr:spPr>
        <a:xfrm>
          <a:off x="14020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89933</xdr:rowOff>
    </xdr:from>
    <xdr:ext cx="762000" cy="259045"/>
    <xdr:sp macro="" textlink="">
      <xdr:nvSpPr>
        <xdr:cNvPr id="331" name="テキスト ボックス 330"/>
        <xdr:cNvSpPr txBox="1"/>
      </xdr:nvSpPr>
      <xdr:spPr>
        <a:xfrm>
          <a:off x="13131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44922</xdr:rowOff>
    </xdr:from>
    <xdr:to>
      <xdr:col>81</xdr:col>
      <xdr:colOff>95250</xdr:colOff>
      <xdr:row>60</xdr:row>
      <xdr:rowOff>146522</xdr:rowOff>
    </xdr:to>
    <xdr:sp macro="" textlink="">
      <xdr:nvSpPr>
        <xdr:cNvPr id="337" name="楕円 336"/>
        <xdr:cNvSpPr/>
      </xdr:nvSpPr>
      <xdr:spPr>
        <a:xfrm>
          <a:off x="16967200" y="1033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61449</xdr:rowOff>
    </xdr:from>
    <xdr:ext cx="762000" cy="259045"/>
    <xdr:sp macro="" textlink="">
      <xdr:nvSpPr>
        <xdr:cNvPr id="338" name="定員管理の状況該当値テキスト"/>
        <xdr:cNvSpPr txBox="1"/>
      </xdr:nvSpPr>
      <xdr:spPr>
        <a:xfrm>
          <a:off x="17106900" y="1017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33201</xdr:rowOff>
    </xdr:from>
    <xdr:to>
      <xdr:col>77</xdr:col>
      <xdr:colOff>95250</xdr:colOff>
      <xdr:row>60</xdr:row>
      <xdr:rowOff>134801</xdr:rowOff>
    </xdr:to>
    <xdr:sp macro="" textlink="">
      <xdr:nvSpPr>
        <xdr:cNvPr id="339" name="楕円 338"/>
        <xdr:cNvSpPr/>
      </xdr:nvSpPr>
      <xdr:spPr>
        <a:xfrm>
          <a:off x="16129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144978</xdr:rowOff>
    </xdr:from>
    <xdr:ext cx="736600" cy="259045"/>
    <xdr:sp macro="" textlink="">
      <xdr:nvSpPr>
        <xdr:cNvPr id="340" name="テキスト ボックス 339"/>
        <xdr:cNvSpPr txBox="1"/>
      </xdr:nvSpPr>
      <xdr:spPr>
        <a:xfrm>
          <a:off x="15798800" y="10089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16311</xdr:rowOff>
    </xdr:from>
    <xdr:to>
      <xdr:col>73</xdr:col>
      <xdr:colOff>44450</xdr:colOff>
      <xdr:row>60</xdr:row>
      <xdr:rowOff>117911</xdr:rowOff>
    </xdr:to>
    <xdr:sp macro="" textlink="">
      <xdr:nvSpPr>
        <xdr:cNvPr id="341" name="楕円 340"/>
        <xdr:cNvSpPr/>
      </xdr:nvSpPr>
      <xdr:spPr>
        <a:xfrm>
          <a:off x="15240000" y="1030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128088</xdr:rowOff>
    </xdr:from>
    <xdr:ext cx="762000" cy="259045"/>
    <xdr:sp macro="" textlink="">
      <xdr:nvSpPr>
        <xdr:cNvPr id="342" name="テキスト ボックス 341"/>
        <xdr:cNvSpPr txBox="1"/>
      </xdr:nvSpPr>
      <xdr:spPr>
        <a:xfrm>
          <a:off x="14909800" y="1007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31823</xdr:rowOff>
    </xdr:from>
    <xdr:to>
      <xdr:col>68</xdr:col>
      <xdr:colOff>203200</xdr:colOff>
      <xdr:row>60</xdr:row>
      <xdr:rowOff>133423</xdr:rowOff>
    </xdr:to>
    <xdr:sp macro="" textlink="">
      <xdr:nvSpPr>
        <xdr:cNvPr id="343" name="楕円 342"/>
        <xdr:cNvSpPr/>
      </xdr:nvSpPr>
      <xdr:spPr>
        <a:xfrm>
          <a:off x="14351000" y="1031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118200</xdr:rowOff>
    </xdr:from>
    <xdr:ext cx="762000" cy="259045"/>
    <xdr:sp macro="" textlink="">
      <xdr:nvSpPr>
        <xdr:cNvPr id="344" name="テキスト ボックス 343"/>
        <xdr:cNvSpPr txBox="1"/>
      </xdr:nvSpPr>
      <xdr:spPr>
        <a:xfrm>
          <a:off x="14020800" y="1040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151910</xdr:rowOff>
    </xdr:from>
    <xdr:to>
      <xdr:col>64</xdr:col>
      <xdr:colOff>152400</xdr:colOff>
      <xdr:row>60</xdr:row>
      <xdr:rowOff>82060</xdr:rowOff>
    </xdr:to>
    <xdr:sp macro="" textlink="">
      <xdr:nvSpPr>
        <xdr:cNvPr id="345" name="楕円 344"/>
        <xdr:cNvSpPr/>
      </xdr:nvSpPr>
      <xdr:spPr>
        <a:xfrm>
          <a:off x="13462000" y="1026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92237</xdr:rowOff>
    </xdr:from>
    <xdr:ext cx="762000" cy="259045"/>
    <xdr:sp macro="" textlink="">
      <xdr:nvSpPr>
        <xdr:cNvPr id="346" name="テキスト ボックス 345"/>
        <xdr:cNvSpPr txBox="1"/>
      </xdr:nvSpPr>
      <xdr:spPr>
        <a:xfrm>
          <a:off x="13131800" y="1003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過去の起債の償還の終了、近年の起債抑制などにともない、類似団体平均を下回った。今後控えている事業計画の整理・縮小を図るなど、起債依存型の事業実施を見直し、類似団体の平均水準を引き続き下回るよう努める。</a:t>
          </a:r>
          <a:endParaRPr lang="ja-JP" altLang="ja-JP">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16933</xdr:rowOff>
    </xdr:from>
    <xdr:to>
      <xdr:col>81</xdr:col>
      <xdr:colOff>44450</xdr:colOff>
      <xdr:row>39</xdr:row>
      <xdr:rowOff>41063</xdr:rowOff>
    </xdr:to>
    <xdr:cxnSp macro="">
      <xdr:nvCxnSpPr>
        <xdr:cNvPr id="379" name="直線コネクタ 378"/>
        <xdr:cNvCxnSpPr/>
      </xdr:nvCxnSpPr>
      <xdr:spPr>
        <a:xfrm flipV="1">
          <a:off x="16179800" y="670348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0" name="公債費負担の状況平均値テキスト"/>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148167</xdr:rowOff>
    </xdr:from>
    <xdr:to>
      <xdr:col>77</xdr:col>
      <xdr:colOff>44450</xdr:colOff>
      <xdr:row>39</xdr:row>
      <xdr:rowOff>41063</xdr:rowOff>
    </xdr:to>
    <xdr:cxnSp macro="">
      <xdr:nvCxnSpPr>
        <xdr:cNvPr id="382" name="直線コネクタ 381"/>
        <xdr:cNvCxnSpPr/>
      </xdr:nvCxnSpPr>
      <xdr:spPr>
        <a:xfrm>
          <a:off x="15290800" y="666326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4" name="テキスト ボックス 383"/>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67733</xdr:rowOff>
    </xdr:from>
    <xdr:to>
      <xdr:col>72</xdr:col>
      <xdr:colOff>203200</xdr:colOff>
      <xdr:row>38</xdr:row>
      <xdr:rowOff>148167</xdr:rowOff>
    </xdr:to>
    <xdr:cxnSp macro="">
      <xdr:nvCxnSpPr>
        <xdr:cNvPr id="385" name="直線コネクタ 384"/>
        <xdr:cNvCxnSpPr/>
      </xdr:nvCxnSpPr>
      <xdr:spPr>
        <a:xfrm>
          <a:off x="14401800" y="658283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7" name="テキスト ボックス 386"/>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67733</xdr:rowOff>
    </xdr:from>
    <xdr:to>
      <xdr:col>68</xdr:col>
      <xdr:colOff>152400</xdr:colOff>
      <xdr:row>38</xdr:row>
      <xdr:rowOff>67733</xdr:rowOff>
    </xdr:to>
    <xdr:cxnSp macro="">
      <xdr:nvCxnSpPr>
        <xdr:cNvPr id="388" name="直線コネクタ 387"/>
        <xdr:cNvCxnSpPr/>
      </xdr:nvCxnSpPr>
      <xdr:spPr>
        <a:xfrm>
          <a:off x="13512800" y="65828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390" name="テキスト ボックス 389"/>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2" name="テキスト ボックス 391"/>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137583</xdr:rowOff>
    </xdr:from>
    <xdr:to>
      <xdr:col>81</xdr:col>
      <xdr:colOff>95250</xdr:colOff>
      <xdr:row>39</xdr:row>
      <xdr:rowOff>67733</xdr:rowOff>
    </xdr:to>
    <xdr:sp macro="" textlink="">
      <xdr:nvSpPr>
        <xdr:cNvPr id="398" name="楕円 397"/>
        <xdr:cNvSpPr/>
      </xdr:nvSpPr>
      <xdr:spPr>
        <a:xfrm>
          <a:off x="169672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154110</xdr:rowOff>
    </xdr:from>
    <xdr:ext cx="762000" cy="259045"/>
    <xdr:sp macro="" textlink="">
      <xdr:nvSpPr>
        <xdr:cNvPr id="399" name="公債費負担の状況該当値テキスト"/>
        <xdr:cNvSpPr txBox="1"/>
      </xdr:nvSpPr>
      <xdr:spPr>
        <a:xfrm>
          <a:off x="17106900" y="649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161713</xdr:rowOff>
    </xdr:from>
    <xdr:to>
      <xdr:col>77</xdr:col>
      <xdr:colOff>95250</xdr:colOff>
      <xdr:row>39</xdr:row>
      <xdr:rowOff>91863</xdr:rowOff>
    </xdr:to>
    <xdr:sp macro="" textlink="">
      <xdr:nvSpPr>
        <xdr:cNvPr id="400" name="楕円 399"/>
        <xdr:cNvSpPr/>
      </xdr:nvSpPr>
      <xdr:spPr>
        <a:xfrm>
          <a:off x="16129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102040</xdr:rowOff>
    </xdr:from>
    <xdr:ext cx="736600" cy="259045"/>
    <xdr:sp macro="" textlink="">
      <xdr:nvSpPr>
        <xdr:cNvPr id="401" name="テキスト ボックス 400"/>
        <xdr:cNvSpPr txBox="1"/>
      </xdr:nvSpPr>
      <xdr:spPr>
        <a:xfrm>
          <a:off x="15798800" y="644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97367</xdr:rowOff>
    </xdr:from>
    <xdr:to>
      <xdr:col>73</xdr:col>
      <xdr:colOff>44450</xdr:colOff>
      <xdr:row>39</xdr:row>
      <xdr:rowOff>27517</xdr:rowOff>
    </xdr:to>
    <xdr:sp macro="" textlink="">
      <xdr:nvSpPr>
        <xdr:cNvPr id="402" name="楕円 401"/>
        <xdr:cNvSpPr/>
      </xdr:nvSpPr>
      <xdr:spPr>
        <a:xfrm>
          <a:off x="15240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37694</xdr:rowOff>
    </xdr:from>
    <xdr:ext cx="762000" cy="259045"/>
    <xdr:sp macro="" textlink="">
      <xdr:nvSpPr>
        <xdr:cNvPr id="403" name="テキスト ボックス 402"/>
        <xdr:cNvSpPr txBox="1"/>
      </xdr:nvSpPr>
      <xdr:spPr>
        <a:xfrm>
          <a:off x="14909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16933</xdr:rowOff>
    </xdr:from>
    <xdr:to>
      <xdr:col>68</xdr:col>
      <xdr:colOff>203200</xdr:colOff>
      <xdr:row>38</xdr:row>
      <xdr:rowOff>118533</xdr:rowOff>
    </xdr:to>
    <xdr:sp macro="" textlink="">
      <xdr:nvSpPr>
        <xdr:cNvPr id="404" name="楕円 403"/>
        <xdr:cNvSpPr/>
      </xdr:nvSpPr>
      <xdr:spPr>
        <a:xfrm>
          <a:off x="14351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128710</xdr:rowOff>
    </xdr:from>
    <xdr:ext cx="762000" cy="259045"/>
    <xdr:sp macro="" textlink="">
      <xdr:nvSpPr>
        <xdr:cNvPr id="405" name="テキスト ボックス 404"/>
        <xdr:cNvSpPr txBox="1"/>
      </xdr:nvSpPr>
      <xdr:spPr>
        <a:xfrm>
          <a:off x="14020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16933</xdr:rowOff>
    </xdr:from>
    <xdr:to>
      <xdr:col>64</xdr:col>
      <xdr:colOff>152400</xdr:colOff>
      <xdr:row>38</xdr:row>
      <xdr:rowOff>118533</xdr:rowOff>
    </xdr:to>
    <xdr:sp macro="" textlink="">
      <xdr:nvSpPr>
        <xdr:cNvPr id="406" name="楕円 405"/>
        <xdr:cNvSpPr/>
      </xdr:nvSpPr>
      <xdr:spPr>
        <a:xfrm>
          <a:off x="13462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128710</xdr:rowOff>
    </xdr:from>
    <xdr:ext cx="762000" cy="259045"/>
    <xdr:sp macro="" textlink="">
      <xdr:nvSpPr>
        <xdr:cNvPr id="407" name="テキスト ボックス 406"/>
        <xdr:cNvSpPr txBox="1"/>
      </xdr:nvSpPr>
      <xdr:spPr>
        <a:xfrm>
          <a:off x="13131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将来負担比率は０であるが、公共施設の老朽化にともなう長期的な修繕事業を推進していくなかで、後世への負担を少しでも軽減するよう、事業の実施等について総点検を図り、財政の健全化を図る。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徳島県佐那河内村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2,170
2,160
42.28
3,877,363
3,651,720
175,405
1,624,690
1,513,233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類似団体の平均値を大きく上回っている。定員管理などの取り組みを通じて人件費の削減に努める。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159004</xdr:rowOff>
    </xdr:from>
    <xdr:to>
      <xdr:col>24</xdr:col>
      <xdr:colOff>25400</xdr:colOff>
      <xdr:row>40</xdr:row>
      <xdr:rowOff>3556</xdr:rowOff>
    </xdr:to>
    <xdr:cxnSp macro="">
      <xdr:nvCxnSpPr>
        <xdr:cNvPr id="64" name="直線コネクタ 63"/>
        <xdr:cNvCxnSpPr/>
      </xdr:nvCxnSpPr>
      <xdr:spPr>
        <a:xfrm>
          <a:off x="3987800" y="6674104"/>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159004</xdr:rowOff>
    </xdr:from>
    <xdr:to>
      <xdr:col>19</xdr:col>
      <xdr:colOff>187325</xdr:colOff>
      <xdr:row>40</xdr:row>
      <xdr:rowOff>12700</xdr:rowOff>
    </xdr:to>
    <xdr:cxnSp macro="">
      <xdr:nvCxnSpPr>
        <xdr:cNvPr id="67" name="直線コネクタ 66"/>
        <xdr:cNvCxnSpPr/>
      </xdr:nvCxnSpPr>
      <xdr:spPr>
        <a:xfrm flipV="1">
          <a:off x="3098800" y="6674104"/>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53103</xdr:rowOff>
    </xdr:from>
    <xdr:ext cx="736600" cy="259045"/>
    <xdr:sp macro="" textlink="">
      <xdr:nvSpPr>
        <xdr:cNvPr id="69" name="テキスト ボックス 68"/>
        <xdr:cNvSpPr txBox="1"/>
      </xdr:nvSpPr>
      <xdr:spPr>
        <a:xfrm>
          <a:off x="3606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67564</xdr:rowOff>
    </xdr:from>
    <xdr:to>
      <xdr:col>15</xdr:col>
      <xdr:colOff>98425</xdr:colOff>
      <xdr:row>40</xdr:row>
      <xdr:rowOff>12700</xdr:rowOff>
    </xdr:to>
    <xdr:cxnSp macro="">
      <xdr:nvCxnSpPr>
        <xdr:cNvPr id="70" name="直線コネクタ 69"/>
        <xdr:cNvCxnSpPr/>
      </xdr:nvCxnSpPr>
      <xdr:spPr>
        <a:xfrm>
          <a:off x="2209800" y="6582664"/>
          <a:ext cx="889000" cy="28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149115</xdr:rowOff>
    </xdr:from>
    <xdr:ext cx="762000" cy="259045"/>
    <xdr:sp macro="" textlink="">
      <xdr:nvSpPr>
        <xdr:cNvPr id="72" name="テキスト ボックス 71"/>
        <xdr:cNvSpPr txBox="1"/>
      </xdr:nvSpPr>
      <xdr:spPr>
        <a:xfrm>
          <a:off x="2717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26416</xdr:rowOff>
    </xdr:from>
    <xdr:to>
      <xdr:col>11</xdr:col>
      <xdr:colOff>9525</xdr:colOff>
      <xdr:row>38</xdr:row>
      <xdr:rowOff>67564</xdr:rowOff>
    </xdr:to>
    <xdr:cxnSp macro="">
      <xdr:nvCxnSpPr>
        <xdr:cNvPr id="73" name="直線コネクタ 72"/>
        <xdr:cNvCxnSpPr/>
      </xdr:nvCxnSpPr>
      <xdr:spPr>
        <a:xfrm>
          <a:off x="1320800" y="65415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112539</xdr:rowOff>
    </xdr:from>
    <xdr:ext cx="762000" cy="259045"/>
    <xdr:sp macro="" textlink="">
      <xdr:nvSpPr>
        <xdr:cNvPr id="75" name="テキスト ボックス 74"/>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124206</xdr:rowOff>
    </xdr:from>
    <xdr:to>
      <xdr:col>24</xdr:col>
      <xdr:colOff>76200</xdr:colOff>
      <xdr:row>40</xdr:row>
      <xdr:rowOff>54356</xdr:rowOff>
    </xdr:to>
    <xdr:sp macro="" textlink="">
      <xdr:nvSpPr>
        <xdr:cNvPr id="83" name="楕円 82"/>
        <xdr:cNvSpPr/>
      </xdr:nvSpPr>
      <xdr:spPr>
        <a:xfrm>
          <a:off x="4775200" y="68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32783</xdr:rowOff>
    </xdr:from>
    <xdr:ext cx="762000" cy="259045"/>
    <xdr:sp macro="" textlink="">
      <xdr:nvSpPr>
        <xdr:cNvPr id="84" name="人件費該当値テキスト"/>
        <xdr:cNvSpPr txBox="1"/>
      </xdr:nvSpPr>
      <xdr:spPr>
        <a:xfrm>
          <a:off x="4914900" y="671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108204</xdr:rowOff>
    </xdr:from>
    <xdr:to>
      <xdr:col>20</xdr:col>
      <xdr:colOff>38100</xdr:colOff>
      <xdr:row>39</xdr:row>
      <xdr:rowOff>38354</xdr:rowOff>
    </xdr:to>
    <xdr:sp macro="" textlink="">
      <xdr:nvSpPr>
        <xdr:cNvPr id="85" name="楕円 84"/>
        <xdr:cNvSpPr/>
      </xdr:nvSpPr>
      <xdr:spPr>
        <a:xfrm>
          <a:off x="3937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23131</xdr:rowOff>
    </xdr:from>
    <xdr:ext cx="736600" cy="259045"/>
    <xdr:sp macro="" textlink="">
      <xdr:nvSpPr>
        <xdr:cNvPr id="86" name="テキスト ボックス 85"/>
        <xdr:cNvSpPr txBox="1"/>
      </xdr:nvSpPr>
      <xdr:spPr>
        <a:xfrm>
          <a:off x="3606800" y="6709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133350</xdr:rowOff>
    </xdr:from>
    <xdr:to>
      <xdr:col>15</xdr:col>
      <xdr:colOff>149225</xdr:colOff>
      <xdr:row>40</xdr:row>
      <xdr:rowOff>63500</xdr:rowOff>
    </xdr:to>
    <xdr:sp macro="" textlink="">
      <xdr:nvSpPr>
        <xdr:cNvPr id="87" name="楕円 86"/>
        <xdr:cNvSpPr/>
      </xdr:nvSpPr>
      <xdr:spPr>
        <a:xfrm>
          <a:off x="3048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48277</xdr:rowOff>
    </xdr:from>
    <xdr:ext cx="762000" cy="259045"/>
    <xdr:sp macro="" textlink="">
      <xdr:nvSpPr>
        <xdr:cNvPr id="88" name="テキスト ボックス 87"/>
        <xdr:cNvSpPr txBox="1"/>
      </xdr:nvSpPr>
      <xdr:spPr>
        <a:xfrm>
          <a:off x="2717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16764</xdr:rowOff>
    </xdr:from>
    <xdr:to>
      <xdr:col>11</xdr:col>
      <xdr:colOff>60325</xdr:colOff>
      <xdr:row>38</xdr:row>
      <xdr:rowOff>118364</xdr:rowOff>
    </xdr:to>
    <xdr:sp macro="" textlink="">
      <xdr:nvSpPr>
        <xdr:cNvPr id="89" name="楕円 88"/>
        <xdr:cNvSpPr/>
      </xdr:nvSpPr>
      <xdr:spPr>
        <a:xfrm>
          <a:off x="2159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103141</xdr:rowOff>
    </xdr:from>
    <xdr:ext cx="762000" cy="259045"/>
    <xdr:sp macro="" textlink="">
      <xdr:nvSpPr>
        <xdr:cNvPr id="90" name="テキスト ボックス 89"/>
        <xdr:cNvSpPr txBox="1"/>
      </xdr:nvSpPr>
      <xdr:spPr>
        <a:xfrm>
          <a:off x="1828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147066</xdr:rowOff>
    </xdr:from>
    <xdr:to>
      <xdr:col>6</xdr:col>
      <xdr:colOff>171450</xdr:colOff>
      <xdr:row>38</xdr:row>
      <xdr:rowOff>77215</xdr:rowOff>
    </xdr:to>
    <xdr:sp macro="" textlink="">
      <xdr:nvSpPr>
        <xdr:cNvPr id="91" name="楕円 90"/>
        <xdr:cNvSpPr/>
      </xdr:nvSpPr>
      <xdr:spPr>
        <a:xfrm>
          <a:off x="1270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61993</xdr:rowOff>
    </xdr:from>
    <xdr:ext cx="762000" cy="259045"/>
    <xdr:sp macro="" textlink="">
      <xdr:nvSpPr>
        <xdr:cNvPr id="92" name="テキスト ボックス 91"/>
        <xdr:cNvSpPr txBox="1"/>
      </xdr:nvSpPr>
      <xdr:spPr>
        <a:xfrm>
          <a:off x="939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ついては、需用費・役務費などの削減に努めてきており、類似団体平均を下回っている。しかし、電算化の進展などに伴い全体では増加傾向にあることから、引き続き節約・節減に努め、適正な水準を堅持し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163576</xdr:rowOff>
    </xdr:from>
    <xdr:to>
      <xdr:col>82</xdr:col>
      <xdr:colOff>107950</xdr:colOff>
      <xdr:row>17</xdr:row>
      <xdr:rowOff>83566</xdr:rowOff>
    </xdr:to>
    <xdr:cxnSp macro="">
      <xdr:nvCxnSpPr>
        <xdr:cNvPr id="122" name="直線コネクタ 121"/>
        <xdr:cNvCxnSpPr/>
      </xdr:nvCxnSpPr>
      <xdr:spPr>
        <a:xfrm flipV="1">
          <a:off x="15671800" y="290677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67564</xdr:rowOff>
    </xdr:from>
    <xdr:to>
      <xdr:col>78</xdr:col>
      <xdr:colOff>69850</xdr:colOff>
      <xdr:row>17</xdr:row>
      <xdr:rowOff>83566</xdr:rowOff>
    </xdr:to>
    <xdr:cxnSp macro="">
      <xdr:nvCxnSpPr>
        <xdr:cNvPr id="125" name="直線コネクタ 124"/>
        <xdr:cNvCxnSpPr/>
      </xdr:nvCxnSpPr>
      <xdr:spPr>
        <a:xfrm>
          <a:off x="14782800" y="2810764"/>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80535</xdr:rowOff>
    </xdr:from>
    <xdr:ext cx="736600" cy="259045"/>
    <xdr:sp macro="" textlink="">
      <xdr:nvSpPr>
        <xdr:cNvPr id="127" name="テキスト ボックス 126"/>
        <xdr:cNvSpPr txBox="1"/>
      </xdr:nvSpPr>
      <xdr:spPr>
        <a:xfrm>
          <a:off x="15290800" y="2652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67564</xdr:rowOff>
    </xdr:from>
    <xdr:to>
      <xdr:col>73</xdr:col>
      <xdr:colOff>180975</xdr:colOff>
      <xdr:row>17</xdr:row>
      <xdr:rowOff>165862</xdr:rowOff>
    </xdr:to>
    <xdr:cxnSp macro="">
      <xdr:nvCxnSpPr>
        <xdr:cNvPr id="128" name="直線コネクタ 127"/>
        <xdr:cNvCxnSpPr/>
      </xdr:nvCxnSpPr>
      <xdr:spPr>
        <a:xfrm flipV="1">
          <a:off x="13893800" y="2810764"/>
          <a:ext cx="8890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30" name="テキスト ボックス 129"/>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92710</xdr:rowOff>
    </xdr:from>
    <xdr:to>
      <xdr:col>69</xdr:col>
      <xdr:colOff>92075</xdr:colOff>
      <xdr:row>17</xdr:row>
      <xdr:rowOff>165862</xdr:rowOff>
    </xdr:to>
    <xdr:cxnSp macro="">
      <xdr:nvCxnSpPr>
        <xdr:cNvPr id="131" name="直線コネクタ 130"/>
        <xdr:cNvCxnSpPr/>
      </xdr:nvCxnSpPr>
      <xdr:spPr>
        <a:xfrm>
          <a:off x="13004800" y="300736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167403</xdr:rowOff>
    </xdr:from>
    <xdr:ext cx="762000" cy="259045"/>
    <xdr:sp macro="" textlink="">
      <xdr:nvSpPr>
        <xdr:cNvPr id="133" name="テキスト ボックス 132"/>
        <xdr:cNvSpPr txBox="1"/>
      </xdr:nvSpPr>
      <xdr:spPr>
        <a:xfrm>
          <a:off x="13512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132859</xdr:rowOff>
    </xdr:from>
    <xdr:ext cx="762000" cy="259045"/>
    <xdr:sp macro="" textlink="">
      <xdr:nvSpPr>
        <xdr:cNvPr id="135" name="テキスト ボックス 134"/>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112776</xdr:rowOff>
    </xdr:from>
    <xdr:to>
      <xdr:col>82</xdr:col>
      <xdr:colOff>158750</xdr:colOff>
      <xdr:row>17</xdr:row>
      <xdr:rowOff>42926</xdr:rowOff>
    </xdr:to>
    <xdr:sp macro="" textlink="">
      <xdr:nvSpPr>
        <xdr:cNvPr id="141" name="楕円 140"/>
        <xdr:cNvSpPr/>
      </xdr:nvSpPr>
      <xdr:spPr>
        <a:xfrm>
          <a:off x="164592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129303</xdr:rowOff>
    </xdr:from>
    <xdr:ext cx="762000" cy="259045"/>
    <xdr:sp macro="" textlink="">
      <xdr:nvSpPr>
        <xdr:cNvPr id="142" name="物件費該当値テキスト"/>
        <xdr:cNvSpPr txBox="1"/>
      </xdr:nvSpPr>
      <xdr:spPr>
        <a:xfrm>
          <a:off x="16598900" y="2701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32766</xdr:rowOff>
    </xdr:from>
    <xdr:to>
      <xdr:col>78</xdr:col>
      <xdr:colOff>120650</xdr:colOff>
      <xdr:row>17</xdr:row>
      <xdr:rowOff>134366</xdr:rowOff>
    </xdr:to>
    <xdr:sp macro="" textlink="">
      <xdr:nvSpPr>
        <xdr:cNvPr id="143" name="楕円 142"/>
        <xdr:cNvSpPr/>
      </xdr:nvSpPr>
      <xdr:spPr>
        <a:xfrm>
          <a:off x="15621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119143</xdr:rowOff>
    </xdr:from>
    <xdr:ext cx="736600" cy="259045"/>
    <xdr:sp macro="" textlink="">
      <xdr:nvSpPr>
        <xdr:cNvPr id="144" name="テキスト ボックス 143"/>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16764</xdr:rowOff>
    </xdr:from>
    <xdr:to>
      <xdr:col>74</xdr:col>
      <xdr:colOff>31750</xdr:colOff>
      <xdr:row>16</xdr:row>
      <xdr:rowOff>118364</xdr:rowOff>
    </xdr:to>
    <xdr:sp macro="" textlink="">
      <xdr:nvSpPr>
        <xdr:cNvPr id="145" name="楕円 144"/>
        <xdr:cNvSpPr/>
      </xdr:nvSpPr>
      <xdr:spPr>
        <a:xfrm>
          <a:off x="14732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128541</xdr:rowOff>
    </xdr:from>
    <xdr:ext cx="762000" cy="259045"/>
    <xdr:sp macro="" textlink="">
      <xdr:nvSpPr>
        <xdr:cNvPr id="146" name="テキスト ボックス 145"/>
        <xdr:cNvSpPr txBox="1"/>
      </xdr:nvSpPr>
      <xdr:spPr>
        <a:xfrm>
          <a:off x="14401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115062</xdr:rowOff>
    </xdr:from>
    <xdr:to>
      <xdr:col>69</xdr:col>
      <xdr:colOff>142875</xdr:colOff>
      <xdr:row>18</xdr:row>
      <xdr:rowOff>45212</xdr:rowOff>
    </xdr:to>
    <xdr:sp macro="" textlink="">
      <xdr:nvSpPr>
        <xdr:cNvPr id="147" name="楕円 146"/>
        <xdr:cNvSpPr/>
      </xdr:nvSpPr>
      <xdr:spPr>
        <a:xfrm>
          <a:off x="138430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29989</xdr:rowOff>
    </xdr:from>
    <xdr:ext cx="762000" cy="259045"/>
    <xdr:sp macro="" textlink="">
      <xdr:nvSpPr>
        <xdr:cNvPr id="148" name="テキスト ボックス 147"/>
        <xdr:cNvSpPr txBox="1"/>
      </xdr:nvSpPr>
      <xdr:spPr>
        <a:xfrm>
          <a:off x="13512800" y="311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41910</xdr:rowOff>
    </xdr:from>
    <xdr:to>
      <xdr:col>65</xdr:col>
      <xdr:colOff>53975</xdr:colOff>
      <xdr:row>17</xdr:row>
      <xdr:rowOff>143510</xdr:rowOff>
    </xdr:to>
    <xdr:sp macro="" textlink="">
      <xdr:nvSpPr>
        <xdr:cNvPr id="149" name="楕円 148"/>
        <xdr:cNvSpPr/>
      </xdr:nvSpPr>
      <xdr:spPr>
        <a:xfrm>
          <a:off x="12954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153687</xdr:rowOff>
    </xdr:from>
    <xdr:ext cx="762000" cy="259045"/>
    <xdr:sp macro="" textlink="">
      <xdr:nvSpPr>
        <xdr:cNvPr id="150" name="テキスト ボックス 149"/>
        <xdr:cNvSpPr txBox="1"/>
      </xdr:nvSpPr>
      <xdr:spPr>
        <a:xfrm>
          <a:off x="12623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類似団体の平均値を下回っている。急速に高齢化や人口減少が進む中、財政が逼迫することのないよう、適正化に努める。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143328</xdr:rowOff>
    </xdr:from>
    <xdr:to>
      <xdr:col>24</xdr:col>
      <xdr:colOff>25400</xdr:colOff>
      <xdr:row>55</xdr:row>
      <xdr:rowOff>4535</xdr:rowOff>
    </xdr:to>
    <xdr:cxnSp macro="">
      <xdr:nvCxnSpPr>
        <xdr:cNvPr id="184" name="直線コネクタ 183"/>
        <xdr:cNvCxnSpPr/>
      </xdr:nvCxnSpPr>
      <xdr:spPr>
        <a:xfrm>
          <a:off x="3987800" y="94016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129920</xdr:rowOff>
    </xdr:from>
    <xdr:ext cx="762000" cy="259045"/>
    <xdr:sp macro="" textlink="">
      <xdr:nvSpPr>
        <xdr:cNvPr id="185" name="扶助費平均値テキスト"/>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143328</xdr:rowOff>
    </xdr:from>
    <xdr:to>
      <xdr:col>19</xdr:col>
      <xdr:colOff>187325</xdr:colOff>
      <xdr:row>55</xdr:row>
      <xdr:rowOff>86178</xdr:rowOff>
    </xdr:to>
    <xdr:cxnSp macro="">
      <xdr:nvCxnSpPr>
        <xdr:cNvPr id="187" name="直線コネクタ 186"/>
        <xdr:cNvCxnSpPr/>
      </xdr:nvCxnSpPr>
      <xdr:spPr>
        <a:xfrm flipV="1">
          <a:off x="3098800" y="94016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89" name="テキスト ボックス 188"/>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86178</xdr:rowOff>
    </xdr:from>
    <xdr:to>
      <xdr:col>15</xdr:col>
      <xdr:colOff>98425</xdr:colOff>
      <xdr:row>55</xdr:row>
      <xdr:rowOff>151493</xdr:rowOff>
    </xdr:to>
    <xdr:cxnSp macro="">
      <xdr:nvCxnSpPr>
        <xdr:cNvPr id="190" name="直線コネクタ 189"/>
        <xdr:cNvCxnSpPr/>
      </xdr:nvCxnSpPr>
      <xdr:spPr>
        <a:xfrm flipV="1">
          <a:off x="2209800" y="95159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2" name="テキスト ボックス 191"/>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135165</xdr:rowOff>
    </xdr:from>
    <xdr:to>
      <xdr:col>11</xdr:col>
      <xdr:colOff>9525</xdr:colOff>
      <xdr:row>55</xdr:row>
      <xdr:rowOff>151493</xdr:rowOff>
    </xdr:to>
    <xdr:cxnSp macro="">
      <xdr:nvCxnSpPr>
        <xdr:cNvPr id="193" name="直線コネクタ 192"/>
        <xdr:cNvCxnSpPr/>
      </xdr:nvCxnSpPr>
      <xdr:spPr>
        <a:xfrm>
          <a:off x="1320800" y="95649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195" name="テキスト ボックス 194"/>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125185</xdr:rowOff>
    </xdr:from>
    <xdr:to>
      <xdr:col>24</xdr:col>
      <xdr:colOff>76200</xdr:colOff>
      <xdr:row>55</xdr:row>
      <xdr:rowOff>55335</xdr:rowOff>
    </xdr:to>
    <xdr:sp macro="" textlink="">
      <xdr:nvSpPr>
        <xdr:cNvPr id="203" name="楕円 202"/>
        <xdr:cNvSpPr/>
      </xdr:nvSpPr>
      <xdr:spPr>
        <a:xfrm>
          <a:off x="47752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141712</xdr:rowOff>
    </xdr:from>
    <xdr:ext cx="762000" cy="259045"/>
    <xdr:sp macro="" textlink="">
      <xdr:nvSpPr>
        <xdr:cNvPr id="204" name="扶助費該当値テキスト"/>
        <xdr:cNvSpPr txBox="1"/>
      </xdr:nvSpPr>
      <xdr:spPr>
        <a:xfrm>
          <a:off x="4914900" y="922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92528</xdr:rowOff>
    </xdr:from>
    <xdr:to>
      <xdr:col>20</xdr:col>
      <xdr:colOff>38100</xdr:colOff>
      <xdr:row>55</xdr:row>
      <xdr:rowOff>22678</xdr:rowOff>
    </xdr:to>
    <xdr:sp macro="" textlink="">
      <xdr:nvSpPr>
        <xdr:cNvPr id="205" name="楕円 204"/>
        <xdr:cNvSpPr/>
      </xdr:nvSpPr>
      <xdr:spPr>
        <a:xfrm>
          <a:off x="3937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32855</xdr:rowOff>
    </xdr:from>
    <xdr:ext cx="736600" cy="259045"/>
    <xdr:sp macro="" textlink="">
      <xdr:nvSpPr>
        <xdr:cNvPr id="206" name="テキスト ボックス 205"/>
        <xdr:cNvSpPr txBox="1"/>
      </xdr:nvSpPr>
      <xdr:spPr>
        <a:xfrm>
          <a:off x="3606800" y="911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35378</xdr:rowOff>
    </xdr:from>
    <xdr:to>
      <xdr:col>15</xdr:col>
      <xdr:colOff>149225</xdr:colOff>
      <xdr:row>55</xdr:row>
      <xdr:rowOff>136978</xdr:rowOff>
    </xdr:to>
    <xdr:sp macro="" textlink="">
      <xdr:nvSpPr>
        <xdr:cNvPr id="207" name="楕円 206"/>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208" name="テキスト ボックス 207"/>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100693</xdr:rowOff>
    </xdr:from>
    <xdr:to>
      <xdr:col>11</xdr:col>
      <xdr:colOff>60325</xdr:colOff>
      <xdr:row>56</xdr:row>
      <xdr:rowOff>30843</xdr:rowOff>
    </xdr:to>
    <xdr:sp macro="" textlink="">
      <xdr:nvSpPr>
        <xdr:cNvPr id="209" name="楕円 208"/>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15620</xdr:rowOff>
    </xdr:from>
    <xdr:ext cx="762000" cy="259045"/>
    <xdr:sp macro="" textlink="">
      <xdr:nvSpPr>
        <xdr:cNvPr id="210" name="テキスト ボックス 209"/>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11" name="楕円 210"/>
        <xdr:cNvSpPr/>
      </xdr:nvSpPr>
      <xdr:spPr>
        <a:xfrm>
          <a:off x="1270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170742</xdr:rowOff>
    </xdr:from>
    <xdr:ext cx="762000" cy="259045"/>
    <xdr:sp macro="" textlink="">
      <xdr:nvSpPr>
        <xdr:cNvPr id="212" name="テキスト ボックス 211"/>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農業集落排水事業特別会計など、公営企業会計への赤字補填的な繰出金が減少傾向にあるものの依然として高い水準である。独立採算の原則に立ち返った、施設の適正管理などに努め健全化を図る。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24130</xdr:rowOff>
    </xdr:from>
    <xdr:to>
      <xdr:col>82</xdr:col>
      <xdr:colOff>107950</xdr:colOff>
      <xdr:row>58</xdr:row>
      <xdr:rowOff>35560</xdr:rowOff>
    </xdr:to>
    <xdr:cxnSp macro="">
      <xdr:nvCxnSpPr>
        <xdr:cNvPr id="240" name="直線コネクタ 239"/>
        <xdr:cNvCxnSpPr/>
      </xdr:nvCxnSpPr>
      <xdr:spPr>
        <a:xfrm flipV="1">
          <a:off x="15671800" y="99682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69867</xdr:rowOff>
    </xdr:from>
    <xdr:ext cx="762000" cy="259045"/>
    <xdr:sp macro="" textlink="">
      <xdr:nvSpPr>
        <xdr:cNvPr id="241" name="その他平均値テキスト"/>
        <xdr:cNvSpPr txBox="1"/>
      </xdr:nvSpPr>
      <xdr:spPr>
        <a:xfrm>
          <a:off x="16598900" y="967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35560</xdr:rowOff>
    </xdr:from>
    <xdr:to>
      <xdr:col>78</xdr:col>
      <xdr:colOff>69850</xdr:colOff>
      <xdr:row>58</xdr:row>
      <xdr:rowOff>132715</xdr:rowOff>
    </xdr:to>
    <xdr:cxnSp macro="">
      <xdr:nvCxnSpPr>
        <xdr:cNvPr id="243" name="直線コネクタ 242"/>
        <xdr:cNvCxnSpPr/>
      </xdr:nvCxnSpPr>
      <xdr:spPr>
        <a:xfrm flipV="1">
          <a:off x="14782800" y="997966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147972</xdr:rowOff>
    </xdr:from>
    <xdr:ext cx="736600" cy="259045"/>
    <xdr:sp macro="" textlink="">
      <xdr:nvSpPr>
        <xdr:cNvPr id="245" name="テキスト ボックス 244"/>
        <xdr:cNvSpPr txBox="1"/>
      </xdr:nvSpPr>
      <xdr:spPr>
        <a:xfrm>
          <a:off x="15290800" y="957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92710</xdr:rowOff>
    </xdr:from>
    <xdr:to>
      <xdr:col>73</xdr:col>
      <xdr:colOff>180975</xdr:colOff>
      <xdr:row>58</xdr:row>
      <xdr:rowOff>132715</xdr:rowOff>
    </xdr:to>
    <xdr:cxnSp macro="">
      <xdr:nvCxnSpPr>
        <xdr:cNvPr id="246" name="直線コネクタ 245"/>
        <xdr:cNvCxnSpPr/>
      </xdr:nvCxnSpPr>
      <xdr:spPr>
        <a:xfrm>
          <a:off x="13893800" y="100368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33672</xdr:rowOff>
    </xdr:from>
    <xdr:ext cx="762000" cy="259045"/>
    <xdr:sp macro="" textlink="">
      <xdr:nvSpPr>
        <xdr:cNvPr id="248" name="テキスト ボックス 247"/>
        <xdr:cNvSpPr txBox="1"/>
      </xdr:nvSpPr>
      <xdr:spPr>
        <a:xfrm>
          <a:off x="14401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92710</xdr:rowOff>
    </xdr:from>
    <xdr:to>
      <xdr:col>69</xdr:col>
      <xdr:colOff>92075</xdr:colOff>
      <xdr:row>58</xdr:row>
      <xdr:rowOff>98425</xdr:rowOff>
    </xdr:to>
    <xdr:cxnSp macro="">
      <xdr:nvCxnSpPr>
        <xdr:cNvPr id="249" name="直線コネクタ 248"/>
        <xdr:cNvCxnSpPr/>
      </xdr:nvCxnSpPr>
      <xdr:spPr>
        <a:xfrm flipV="1">
          <a:off x="13004800" y="1003681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27957</xdr:rowOff>
    </xdr:from>
    <xdr:ext cx="762000" cy="259045"/>
    <xdr:sp macro="" textlink="">
      <xdr:nvSpPr>
        <xdr:cNvPr id="251" name="テキスト ボックス 250"/>
        <xdr:cNvSpPr txBox="1"/>
      </xdr:nvSpPr>
      <xdr:spPr>
        <a:xfrm>
          <a:off x="13512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50817</xdr:rowOff>
    </xdr:from>
    <xdr:ext cx="762000" cy="259045"/>
    <xdr:sp macro="" textlink="">
      <xdr:nvSpPr>
        <xdr:cNvPr id="253" name="テキスト ボックス 252"/>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144780</xdr:rowOff>
    </xdr:from>
    <xdr:to>
      <xdr:col>82</xdr:col>
      <xdr:colOff>158750</xdr:colOff>
      <xdr:row>58</xdr:row>
      <xdr:rowOff>74930</xdr:rowOff>
    </xdr:to>
    <xdr:sp macro="" textlink="">
      <xdr:nvSpPr>
        <xdr:cNvPr id="259" name="楕円 258"/>
        <xdr:cNvSpPr/>
      </xdr:nvSpPr>
      <xdr:spPr>
        <a:xfrm>
          <a:off x="16459200" y="9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116857</xdr:rowOff>
    </xdr:from>
    <xdr:ext cx="762000" cy="259045"/>
    <xdr:sp macro="" textlink="">
      <xdr:nvSpPr>
        <xdr:cNvPr id="260" name="その他該当値テキスト"/>
        <xdr:cNvSpPr txBox="1"/>
      </xdr:nvSpPr>
      <xdr:spPr>
        <a:xfrm>
          <a:off x="16598900" y="988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156210</xdr:rowOff>
    </xdr:from>
    <xdr:to>
      <xdr:col>78</xdr:col>
      <xdr:colOff>120650</xdr:colOff>
      <xdr:row>58</xdr:row>
      <xdr:rowOff>86360</xdr:rowOff>
    </xdr:to>
    <xdr:sp macro="" textlink="">
      <xdr:nvSpPr>
        <xdr:cNvPr id="261" name="楕円 260"/>
        <xdr:cNvSpPr/>
      </xdr:nvSpPr>
      <xdr:spPr>
        <a:xfrm>
          <a:off x="15621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71137</xdr:rowOff>
    </xdr:from>
    <xdr:ext cx="736600" cy="259045"/>
    <xdr:sp macro="" textlink="">
      <xdr:nvSpPr>
        <xdr:cNvPr id="262" name="テキスト ボックス 261"/>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81915</xdr:rowOff>
    </xdr:from>
    <xdr:to>
      <xdr:col>74</xdr:col>
      <xdr:colOff>31750</xdr:colOff>
      <xdr:row>59</xdr:row>
      <xdr:rowOff>12065</xdr:rowOff>
    </xdr:to>
    <xdr:sp macro="" textlink="">
      <xdr:nvSpPr>
        <xdr:cNvPr id="263" name="楕円 262"/>
        <xdr:cNvSpPr/>
      </xdr:nvSpPr>
      <xdr:spPr>
        <a:xfrm>
          <a:off x="14732000" y="1002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168292</xdr:rowOff>
    </xdr:from>
    <xdr:ext cx="762000" cy="259045"/>
    <xdr:sp macro="" textlink="">
      <xdr:nvSpPr>
        <xdr:cNvPr id="264" name="テキスト ボックス 263"/>
        <xdr:cNvSpPr txBox="1"/>
      </xdr:nvSpPr>
      <xdr:spPr>
        <a:xfrm>
          <a:off x="14401800" y="1011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41910</xdr:rowOff>
    </xdr:from>
    <xdr:to>
      <xdr:col>69</xdr:col>
      <xdr:colOff>142875</xdr:colOff>
      <xdr:row>58</xdr:row>
      <xdr:rowOff>143510</xdr:rowOff>
    </xdr:to>
    <xdr:sp macro="" textlink="">
      <xdr:nvSpPr>
        <xdr:cNvPr id="265" name="楕円 264"/>
        <xdr:cNvSpPr/>
      </xdr:nvSpPr>
      <xdr:spPr>
        <a:xfrm>
          <a:off x="13843000" y="99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128287</xdr:rowOff>
    </xdr:from>
    <xdr:ext cx="762000" cy="259045"/>
    <xdr:sp macro="" textlink="">
      <xdr:nvSpPr>
        <xdr:cNvPr id="266" name="テキスト ボックス 265"/>
        <xdr:cNvSpPr txBox="1"/>
      </xdr:nvSpPr>
      <xdr:spPr>
        <a:xfrm>
          <a:off x="13512800" y="1007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47625</xdr:rowOff>
    </xdr:from>
    <xdr:to>
      <xdr:col>65</xdr:col>
      <xdr:colOff>53975</xdr:colOff>
      <xdr:row>58</xdr:row>
      <xdr:rowOff>149225</xdr:rowOff>
    </xdr:to>
    <xdr:sp macro="" textlink="">
      <xdr:nvSpPr>
        <xdr:cNvPr id="267" name="楕円 266"/>
        <xdr:cNvSpPr/>
      </xdr:nvSpPr>
      <xdr:spPr>
        <a:xfrm>
          <a:off x="129540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134002</xdr:rowOff>
    </xdr:from>
    <xdr:ext cx="762000" cy="259045"/>
    <xdr:sp macro="" textlink="">
      <xdr:nvSpPr>
        <xdr:cNvPr id="268" name="テキスト ボックス 267"/>
        <xdr:cNvSpPr txBox="1"/>
      </xdr:nvSpPr>
      <xdr:spPr>
        <a:xfrm>
          <a:off x="12623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補助費等については、補助金・負担金・分担金について厳しく抑制することを基本としてきた。今後も、必要性や効果などについて精査し、実効性の無いものについては廃止していく。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90424</xdr:rowOff>
    </xdr:from>
    <xdr:to>
      <xdr:col>82</xdr:col>
      <xdr:colOff>107950</xdr:colOff>
      <xdr:row>34</xdr:row>
      <xdr:rowOff>127000</xdr:rowOff>
    </xdr:to>
    <xdr:cxnSp macro="">
      <xdr:nvCxnSpPr>
        <xdr:cNvPr id="298" name="直線コネクタ 297"/>
        <xdr:cNvCxnSpPr/>
      </xdr:nvCxnSpPr>
      <xdr:spPr>
        <a:xfrm>
          <a:off x="15671800" y="591972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90424</xdr:rowOff>
    </xdr:from>
    <xdr:to>
      <xdr:col>78</xdr:col>
      <xdr:colOff>69850</xdr:colOff>
      <xdr:row>34</xdr:row>
      <xdr:rowOff>99568</xdr:rowOff>
    </xdr:to>
    <xdr:cxnSp macro="">
      <xdr:nvCxnSpPr>
        <xdr:cNvPr id="301" name="直線コネクタ 300"/>
        <xdr:cNvCxnSpPr/>
      </xdr:nvCxnSpPr>
      <xdr:spPr>
        <a:xfrm flipV="1">
          <a:off x="14782800" y="59197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03" name="テキスト ボックス 302"/>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99568</xdr:rowOff>
    </xdr:from>
    <xdr:to>
      <xdr:col>73</xdr:col>
      <xdr:colOff>180975</xdr:colOff>
      <xdr:row>35</xdr:row>
      <xdr:rowOff>37846</xdr:rowOff>
    </xdr:to>
    <xdr:cxnSp macro="">
      <xdr:nvCxnSpPr>
        <xdr:cNvPr id="304" name="直線コネクタ 303"/>
        <xdr:cNvCxnSpPr/>
      </xdr:nvCxnSpPr>
      <xdr:spPr>
        <a:xfrm flipV="1">
          <a:off x="13893800" y="59288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149860</xdr:rowOff>
    </xdr:from>
    <xdr:to>
      <xdr:col>69</xdr:col>
      <xdr:colOff>92075</xdr:colOff>
      <xdr:row>35</xdr:row>
      <xdr:rowOff>37846</xdr:rowOff>
    </xdr:to>
    <xdr:cxnSp macro="">
      <xdr:nvCxnSpPr>
        <xdr:cNvPr id="307" name="直線コネクタ 306"/>
        <xdr:cNvCxnSpPr/>
      </xdr:nvCxnSpPr>
      <xdr:spPr>
        <a:xfrm>
          <a:off x="13004800" y="597916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09" name="テキスト ボックス 308"/>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11" name="テキスト ボックス 310"/>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76200</xdr:rowOff>
    </xdr:from>
    <xdr:to>
      <xdr:col>82</xdr:col>
      <xdr:colOff>158750</xdr:colOff>
      <xdr:row>35</xdr:row>
      <xdr:rowOff>6350</xdr:rowOff>
    </xdr:to>
    <xdr:sp macro="" textlink="">
      <xdr:nvSpPr>
        <xdr:cNvPr id="317" name="楕円 316"/>
        <xdr:cNvSpPr/>
      </xdr:nvSpPr>
      <xdr:spPr>
        <a:xfrm>
          <a:off x="16459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156227</xdr:rowOff>
    </xdr:from>
    <xdr:ext cx="762000" cy="259045"/>
    <xdr:sp macro="" textlink="">
      <xdr:nvSpPr>
        <xdr:cNvPr id="318" name="補助費等該当値テキスト"/>
        <xdr:cNvSpPr txBox="1"/>
      </xdr:nvSpPr>
      <xdr:spPr>
        <a:xfrm>
          <a:off x="16598900" y="581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39624</xdr:rowOff>
    </xdr:from>
    <xdr:to>
      <xdr:col>78</xdr:col>
      <xdr:colOff>120650</xdr:colOff>
      <xdr:row>34</xdr:row>
      <xdr:rowOff>141224</xdr:rowOff>
    </xdr:to>
    <xdr:sp macro="" textlink="">
      <xdr:nvSpPr>
        <xdr:cNvPr id="319" name="楕円 318"/>
        <xdr:cNvSpPr/>
      </xdr:nvSpPr>
      <xdr:spPr>
        <a:xfrm>
          <a:off x="15621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151401</xdr:rowOff>
    </xdr:from>
    <xdr:ext cx="736600" cy="259045"/>
    <xdr:sp macro="" textlink="">
      <xdr:nvSpPr>
        <xdr:cNvPr id="320" name="テキスト ボックス 319"/>
        <xdr:cNvSpPr txBox="1"/>
      </xdr:nvSpPr>
      <xdr:spPr>
        <a:xfrm>
          <a:off x="15290800" y="563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48768</xdr:rowOff>
    </xdr:from>
    <xdr:to>
      <xdr:col>74</xdr:col>
      <xdr:colOff>31750</xdr:colOff>
      <xdr:row>34</xdr:row>
      <xdr:rowOff>150368</xdr:rowOff>
    </xdr:to>
    <xdr:sp macro="" textlink="">
      <xdr:nvSpPr>
        <xdr:cNvPr id="321" name="楕円 320"/>
        <xdr:cNvSpPr/>
      </xdr:nvSpPr>
      <xdr:spPr>
        <a:xfrm>
          <a:off x="14732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160545</xdr:rowOff>
    </xdr:from>
    <xdr:ext cx="762000" cy="259045"/>
    <xdr:sp macro="" textlink="">
      <xdr:nvSpPr>
        <xdr:cNvPr id="322" name="テキスト ボックス 321"/>
        <xdr:cNvSpPr txBox="1"/>
      </xdr:nvSpPr>
      <xdr:spPr>
        <a:xfrm>
          <a:off x="14401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158496</xdr:rowOff>
    </xdr:from>
    <xdr:to>
      <xdr:col>69</xdr:col>
      <xdr:colOff>142875</xdr:colOff>
      <xdr:row>35</xdr:row>
      <xdr:rowOff>88646</xdr:rowOff>
    </xdr:to>
    <xdr:sp macro="" textlink="">
      <xdr:nvSpPr>
        <xdr:cNvPr id="323" name="楕円 322"/>
        <xdr:cNvSpPr/>
      </xdr:nvSpPr>
      <xdr:spPr>
        <a:xfrm>
          <a:off x="13843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98823</xdr:rowOff>
    </xdr:from>
    <xdr:ext cx="762000" cy="259045"/>
    <xdr:sp macro="" textlink="">
      <xdr:nvSpPr>
        <xdr:cNvPr id="324" name="テキスト ボックス 323"/>
        <xdr:cNvSpPr txBox="1"/>
      </xdr:nvSpPr>
      <xdr:spPr>
        <a:xfrm>
          <a:off x="13512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25" name="楕円 324"/>
        <xdr:cNvSpPr/>
      </xdr:nvSpPr>
      <xdr:spPr>
        <a:xfrm>
          <a:off x="12954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39387</xdr:rowOff>
    </xdr:from>
    <xdr:ext cx="762000" cy="259045"/>
    <xdr:sp macro="" textlink="">
      <xdr:nvSpPr>
        <xdr:cNvPr id="326" name="テキスト ボックス 325"/>
        <xdr:cNvSpPr txBox="1"/>
      </xdr:nvSpPr>
      <xdr:spPr>
        <a:xfrm>
          <a:off x="12623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公債費の償還ピークは過ぎ、類似団体の平均値も下回った。</a:t>
          </a:r>
          <a:endParaRPr lang="ja-JP" altLang="ja-JP" sz="1400">
            <a:effectLst/>
          </a:endParaRPr>
        </a:p>
        <a:p>
          <a:r>
            <a:rPr kumimoji="1" lang="ja-JP" altLang="ja-JP" sz="1100">
              <a:solidFill>
                <a:schemeClr val="dk1"/>
              </a:solidFill>
              <a:effectLst/>
              <a:latin typeface="+mn-lt"/>
              <a:ea typeface="+mn-ea"/>
              <a:cs typeface="+mn-cs"/>
            </a:rPr>
            <a:t>しかし公共施設の大規模改修事業が控えているため、引き続き厳しい財政運営が予測される。地方債の新規発行をともなう事業については、効果や優先順を付けながら抑制に努める。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24130</xdr:rowOff>
    </xdr:from>
    <xdr:to>
      <xdr:col>24</xdr:col>
      <xdr:colOff>25400</xdr:colOff>
      <xdr:row>75</xdr:row>
      <xdr:rowOff>62230</xdr:rowOff>
    </xdr:to>
    <xdr:cxnSp macro="">
      <xdr:nvCxnSpPr>
        <xdr:cNvPr id="358" name="直線コネクタ 357"/>
        <xdr:cNvCxnSpPr/>
      </xdr:nvCxnSpPr>
      <xdr:spPr>
        <a:xfrm>
          <a:off x="3987800" y="128828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59"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24130</xdr:rowOff>
    </xdr:from>
    <xdr:to>
      <xdr:col>19</xdr:col>
      <xdr:colOff>187325</xdr:colOff>
      <xdr:row>75</xdr:row>
      <xdr:rowOff>88900</xdr:rowOff>
    </xdr:to>
    <xdr:cxnSp macro="">
      <xdr:nvCxnSpPr>
        <xdr:cNvPr id="361" name="直線コネクタ 360"/>
        <xdr:cNvCxnSpPr/>
      </xdr:nvCxnSpPr>
      <xdr:spPr>
        <a:xfrm flipV="1">
          <a:off x="3098800" y="1288288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166388</xdr:rowOff>
    </xdr:from>
    <xdr:ext cx="736600" cy="259045"/>
    <xdr:sp macro="" textlink="">
      <xdr:nvSpPr>
        <xdr:cNvPr id="363" name="テキスト ボックス 362"/>
        <xdr:cNvSpPr txBox="1"/>
      </xdr:nvSpPr>
      <xdr:spPr>
        <a:xfrm>
          <a:off x="3606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88900</xdr:rowOff>
    </xdr:from>
    <xdr:to>
      <xdr:col>15</xdr:col>
      <xdr:colOff>98425</xdr:colOff>
      <xdr:row>75</xdr:row>
      <xdr:rowOff>111760</xdr:rowOff>
    </xdr:to>
    <xdr:cxnSp macro="">
      <xdr:nvCxnSpPr>
        <xdr:cNvPr id="364" name="直線コネクタ 363"/>
        <xdr:cNvCxnSpPr/>
      </xdr:nvCxnSpPr>
      <xdr:spPr>
        <a:xfrm flipV="1">
          <a:off x="2209800" y="129476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6" name="テキスト ボックス 365"/>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111760</xdr:rowOff>
    </xdr:from>
    <xdr:to>
      <xdr:col>11</xdr:col>
      <xdr:colOff>9525</xdr:colOff>
      <xdr:row>75</xdr:row>
      <xdr:rowOff>119380</xdr:rowOff>
    </xdr:to>
    <xdr:cxnSp macro="">
      <xdr:nvCxnSpPr>
        <xdr:cNvPr id="367" name="直線コネクタ 366"/>
        <xdr:cNvCxnSpPr/>
      </xdr:nvCxnSpPr>
      <xdr:spPr>
        <a:xfrm flipV="1">
          <a:off x="1320800" y="129705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69" name="テキスト ボックス 368"/>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71" name="テキスト ボックス 370"/>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11430</xdr:rowOff>
    </xdr:from>
    <xdr:to>
      <xdr:col>24</xdr:col>
      <xdr:colOff>76200</xdr:colOff>
      <xdr:row>75</xdr:row>
      <xdr:rowOff>113030</xdr:rowOff>
    </xdr:to>
    <xdr:sp macro="" textlink="">
      <xdr:nvSpPr>
        <xdr:cNvPr id="377" name="楕円 376"/>
        <xdr:cNvSpPr/>
      </xdr:nvSpPr>
      <xdr:spPr>
        <a:xfrm>
          <a:off x="47752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27957</xdr:rowOff>
    </xdr:from>
    <xdr:ext cx="762000" cy="259045"/>
    <xdr:sp macro="" textlink="">
      <xdr:nvSpPr>
        <xdr:cNvPr id="378" name="公債費該当値テキスト"/>
        <xdr:cNvSpPr txBox="1"/>
      </xdr:nvSpPr>
      <xdr:spPr>
        <a:xfrm>
          <a:off x="49149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144780</xdr:rowOff>
    </xdr:from>
    <xdr:to>
      <xdr:col>20</xdr:col>
      <xdr:colOff>38100</xdr:colOff>
      <xdr:row>75</xdr:row>
      <xdr:rowOff>74930</xdr:rowOff>
    </xdr:to>
    <xdr:sp macro="" textlink="">
      <xdr:nvSpPr>
        <xdr:cNvPr id="379" name="楕円 378"/>
        <xdr:cNvSpPr/>
      </xdr:nvSpPr>
      <xdr:spPr>
        <a:xfrm>
          <a:off x="3937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85107</xdr:rowOff>
    </xdr:from>
    <xdr:ext cx="736600" cy="259045"/>
    <xdr:sp macro="" textlink="">
      <xdr:nvSpPr>
        <xdr:cNvPr id="380" name="テキスト ボックス 379"/>
        <xdr:cNvSpPr txBox="1"/>
      </xdr:nvSpPr>
      <xdr:spPr>
        <a:xfrm>
          <a:off x="3606800" y="1260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38100</xdr:rowOff>
    </xdr:from>
    <xdr:to>
      <xdr:col>15</xdr:col>
      <xdr:colOff>149225</xdr:colOff>
      <xdr:row>75</xdr:row>
      <xdr:rowOff>139700</xdr:rowOff>
    </xdr:to>
    <xdr:sp macro="" textlink="">
      <xdr:nvSpPr>
        <xdr:cNvPr id="381" name="楕円 380"/>
        <xdr:cNvSpPr/>
      </xdr:nvSpPr>
      <xdr:spPr>
        <a:xfrm>
          <a:off x="3048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149877</xdr:rowOff>
    </xdr:from>
    <xdr:ext cx="762000" cy="259045"/>
    <xdr:sp macro="" textlink="">
      <xdr:nvSpPr>
        <xdr:cNvPr id="382" name="テキスト ボックス 381"/>
        <xdr:cNvSpPr txBox="1"/>
      </xdr:nvSpPr>
      <xdr:spPr>
        <a:xfrm>
          <a:off x="2717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60960</xdr:rowOff>
    </xdr:from>
    <xdr:to>
      <xdr:col>11</xdr:col>
      <xdr:colOff>60325</xdr:colOff>
      <xdr:row>75</xdr:row>
      <xdr:rowOff>162561</xdr:rowOff>
    </xdr:to>
    <xdr:sp macro="" textlink="">
      <xdr:nvSpPr>
        <xdr:cNvPr id="383" name="楕円 382"/>
        <xdr:cNvSpPr/>
      </xdr:nvSpPr>
      <xdr:spPr>
        <a:xfrm>
          <a:off x="2159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1287</xdr:rowOff>
    </xdr:from>
    <xdr:ext cx="762000" cy="259045"/>
    <xdr:sp macro="" textlink="">
      <xdr:nvSpPr>
        <xdr:cNvPr id="384" name="テキスト ボックス 383"/>
        <xdr:cNvSpPr txBox="1"/>
      </xdr:nvSpPr>
      <xdr:spPr>
        <a:xfrm>
          <a:off x="18288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68580</xdr:rowOff>
    </xdr:from>
    <xdr:to>
      <xdr:col>6</xdr:col>
      <xdr:colOff>171450</xdr:colOff>
      <xdr:row>75</xdr:row>
      <xdr:rowOff>170180</xdr:rowOff>
    </xdr:to>
    <xdr:sp macro="" textlink="">
      <xdr:nvSpPr>
        <xdr:cNvPr id="385" name="楕円 384"/>
        <xdr:cNvSpPr/>
      </xdr:nvSpPr>
      <xdr:spPr>
        <a:xfrm>
          <a:off x="1270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8907</xdr:rowOff>
    </xdr:from>
    <xdr:ext cx="762000" cy="259045"/>
    <xdr:sp macro="" textlink="">
      <xdr:nvSpPr>
        <xdr:cNvPr id="386" name="テキスト ボックス 385"/>
        <xdr:cNvSpPr txBox="1"/>
      </xdr:nvSpPr>
      <xdr:spPr>
        <a:xfrm>
          <a:off x="939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費用対効果、コスト意識の徹底を引き続き図る。決算状況を把握し、削減目標を達成できるよう努めていく。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85089</xdr:rowOff>
    </xdr:from>
    <xdr:to>
      <xdr:col>82</xdr:col>
      <xdr:colOff>107950</xdr:colOff>
      <xdr:row>79</xdr:row>
      <xdr:rowOff>24130</xdr:rowOff>
    </xdr:to>
    <xdr:cxnSp macro="">
      <xdr:nvCxnSpPr>
        <xdr:cNvPr id="419" name="直線コネクタ 418"/>
        <xdr:cNvCxnSpPr/>
      </xdr:nvCxnSpPr>
      <xdr:spPr>
        <a:xfrm>
          <a:off x="15671800" y="13458189"/>
          <a:ext cx="8382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0" name="公債費以外平均値テキスト"/>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85089</xdr:rowOff>
    </xdr:from>
    <xdr:to>
      <xdr:col>78</xdr:col>
      <xdr:colOff>69850</xdr:colOff>
      <xdr:row>79</xdr:row>
      <xdr:rowOff>20320</xdr:rowOff>
    </xdr:to>
    <xdr:cxnSp macro="">
      <xdr:nvCxnSpPr>
        <xdr:cNvPr id="422" name="直線コネクタ 421"/>
        <xdr:cNvCxnSpPr/>
      </xdr:nvCxnSpPr>
      <xdr:spPr>
        <a:xfrm flipV="1">
          <a:off x="14782800" y="1345818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47007</xdr:rowOff>
    </xdr:from>
    <xdr:ext cx="736600" cy="259045"/>
    <xdr:sp macro="" textlink="">
      <xdr:nvSpPr>
        <xdr:cNvPr id="424" name="テキスト ボックス 423"/>
        <xdr:cNvSpPr txBox="1"/>
      </xdr:nvSpPr>
      <xdr:spPr>
        <a:xfrm>
          <a:off x="15290800" y="1307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20320</xdr:rowOff>
    </xdr:from>
    <xdr:to>
      <xdr:col>73</xdr:col>
      <xdr:colOff>180975</xdr:colOff>
      <xdr:row>79</xdr:row>
      <xdr:rowOff>85089</xdr:rowOff>
    </xdr:to>
    <xdr:cxnSp macro="">
      <xdr:nvCxnSpPr>
        <xdr:cNvPr id="425" name="直線コネクタ 424"/>
        <xdr:cNvCxnSpPr/>
      </xdr:nvCxnSpPr>
      <xdr:spPr>
        <a:xfrm flipV="1">
          <a:off x="13893800" y="1356487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27957</xdr:rowOff>
    </xdr:from>
    <xdr:ext cx="762000" cy="259045"/>
    <xdr:sp macro="" textlink="">
      <xdr:nvSpPr>
        <xdr:cNvPr id="427" name="テキスト ボックス 426"/>
        <xdr:cNvSpPr txBox="1"/>
      </xdr:nvSpPr>
      <xdr:spPr>
        <a:xfrm>
          <a:off x="14401800" y="1322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111761</xdr:rowOff>
    </xdr:from>
    <xdr:to>
      <xdr:col>69</xdr:col>
      <xdr:colOff>92075</xdr:colOff>
      <xdr:row>79</xdr:row>
      <xdr:rowOff>85089</xdr:rowOff>
    </xdr:to>
    <xdr:cxnSp macro="">
      <xdr:nvCxnSpPr>
        <xdr:cNvPr id="428" name="直線コネクタ 427"/>
        <xdr:cNvCxnSpPr/>
      </xdr:nvCxnSpPr>
      <xdr:spPr>
        <a:xfrm>
          <a:off x="13004800" y="1348486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0" name="テキスト ボックス 429"/>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29227</xdr:rowOff>
    </xdr:from>
    <xdr:ext cx="762000" cy="259045"/>
    <xdr:sp macro="" textlink="">
      <xdr:nvSpPr>
        <xdr:cNvPr id="432" name="テキスト ボックス 431"/>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144780</xdr:rowOff>
    </xdr:from>
    <xdr:to>
      <xdr:col>82</xdr:col>
      <xdr:colOff>158750</xdr:colOff>
      <xdr:row>79</xdr:row>
      <xdr:rowOff>74930</xdr:rowOff>
    </xdr:to>
    <xdr:sp macro="" textlink="">
      <xdr:nvSpPr>
        <xdr:cNvPr id="438" name="楕円 437"/>
        <xdr:cNvSpPr/>
      </xdr:nvSpPr>
      <xdr:spPr>
        <a:xfrm>
          <a:off x="164592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116857</xdr:rowOff>
    </xdr:from>
    <xdr:ext cx="762000" cy="259045"/>
    <xdr:sp macro="" textlink="">
      <xdr:nvSpPr>
        <xdr:cNvPr id="439" name="公債費以外該当値テキスト"/>
        <xdr:cNvSpPr txBox="1"/>
      </xdr:nvSpPr>
      <xdr:spPr>
        <a:xfrm>
          <a:off x="165989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34289</xdr:rowOff>
    </xdr:from>
    <xdr:to>
      <xdr:col>78</xdr:col>
      <xdr:colOff>120650</xdr:colOff>
      <xdr:row>78</xdr:row>
      <xdr:rowOff>135889</xdr:rowOff>
    </xdr:to>
    <xdr:sp macro="" textlink="">
      <xdr:nvSpPr>
        <xdr:cNvPr id="440" name="楕円 439"/>
        <xdr:cNvSpPr/>
      </xdr:nvSpPr>
      <xdr:spPr>
        <a:xfrm>
          <a:off x="15621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120666</xdr:rowOff>
    </xdr:from>
    <xdr:ext cx="736600" cy="259045"/>
    <xdr:sp macro="" textlink="">
      <xdr:nvSpPr>
        <xdr:cNvPr id="441" name="テキスト ボックス 440"/>
        <xdr:cNvSpPr txBox="1"/>
      </xdr:nvSpPr>
      <xdr:spPr>
        <a:xfrm>
          <a:off x="15290800" y="1349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140970</xdr:rowOff>
    </xdr:from>
    <xdr:to>
      <xdr:col>74</xdr:col>
      <xdr:colOff>31750</xdr:colOff>
      <xdr:row>79</xdr:row>
      <xdr:rowOff>71120</xdr:rowOff>
    </xdr:to>
    <xdr:sp macro="" textlink="">
      <xdr:nvSpPr>
        <xdr:cNvPr id="442" name="楕円 441"/>
        <xdr:cNvSpPr/>
      </xdr:nvSpPr>
      <xdr:spPr>
        <a:xfrm>
          <a:off x="147320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55897</xdr:rowOff>
    </xdr:from>
    <xdr:ext cx="762000" cy="259045"/>
    <xdr:sp macro="" textlink="">
      <xdr:nvSpPr>
        <xdr:cNvPr id="443" name="テキスト ボックス 442"/>
        <xdr:cNvSpPr txBox="1"/>
      </xdr:nvSpPr>
      <xdr:spPr>
        <a:xfrm>
          <a:off x="144018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34289</xdr:rowOff>
    </xdr:from>
    <xdr:to>
      <xdr:col>69</xdr:col>
      <xdr:colOff>142875</xdr:colOff>
      <xdr:row>79</xdr:row>
      <xdr:rowOff>135889</xdr:rowOff>
    </xdr:to>
    <xdr:sp macro="" textlink="">
      <xdr:nvSpPr>
        <xdr:cNvPr id="444" name="楕円 443"/>
        <xdr:cNvSpPr/>
      </xdr:nvSpPr>
      <xdr:spPr>
        <a:xfrm>
          <a:off x="13843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120666</xdr:rowOff>
    </xdr:from>
    <xdr:ext cx="762000" cy="259045"/>
    <xdr:sp macro="" textlink="">
      <xdr:nvSpPr>
        <xdr:cNvPr id="445" name="テキスト ボックス 444"/>
        <xdr:cNvSpPr txBox="1"/>
      </xdr:nvSpPr>
      <xdr:spPr>
        <a:xfrm>
          <a:off x="13512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60961</xdr:rowOff>
    </xdr:from>
    <xdr:to>
      <xdr:col>65</xdr:col>
      <xdr:colOff>53975</xdr:colOff>
      <xdr:row>78</xdr:row>
      <xdr:rowOff>162561</xdr:rowOff>
    </xdr:to>
    <xdr:sp macro="" textlink="">
      <xdr:nvSpPr>
        <xdr:cNvPr id="446" name="楕円 445"/>
        <xdr:cNvSpPr/>
      </xdr:nvSpPr>
      <xdr:spPr>
        <a:xfrm>
          <a:off x="12954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1288</xdr:rowOff>
    </xdr:from>
    <xdr:ext cx="762000" cy="259045"/>
    <xdr:sp macro="" textlink="">
      <xdr:nvSpPr>
        <xdr:cNvPr id="447" name="テキスト ボックス 446"/>
        <xdr:cNvSpPr txBox="1"/>
      </xdr:nvSpPr>
      <xdr:spPr>
        <a:xfrm>
          <a:off x="12623800" y="1320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徳島県佐那河内村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7178</xdr:rowOff>
    </xdr:from>
    <xdr:to>
      <xdr:col>29</xdr:col>
      <xdr:colOff>127000</xdr:colOff>
      <xdr:row>19</xdr:row>
      <xdr:rowOff>63016</xdr:rowOff>
    </xdr:to>
    <xdr:cxnSp macro="">
      <xdr:nvCxnSpPr>
        <xdr:cNvPr id="48" name="直線コネクタ 47"/>
        <xdr:cNvCxnSpPr/>
      </xdr:nvCxnSpPr>
      <xdr:spPr bwMode="auto">
        <a:xfrm flipV="1">
          <a:off x="5003800" y="3312353"/>
          <a:ext cx="647700" cy="55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138823</xdr:rowOff>
    </xdr:from>
    <xdr:ext cx="762000" cy="259045"/>
    <xdr:sp macro="" textlink="">
      <xdr:nvSpPr>
        <xdr:cNvPr id="49" name="人口1人当たり決算額の推移平均値テキスト130"/>
        <xdr:cNvSpPr txBox="1"/>
      </xdr:nvSpPr>
      <xdr:spPr>
        <a:xfrm>
          <a:off x="5740400" y="3101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63016</xdr:rowOff>
    </xdr:from>
    <xdr:to>
      <xdr:col>26</xdr:col>
      <xdr:colOff>50800</xdr:colOff>
      <xdr:row>19</xdr:row>
      <xdr:rowOff>80005</xdr:rowOff>
    </xdr:to>
    <xdr:cxnSp macro="">
      <xdr:nvCxnSpPr>
        <xdr:cNvPr id="51" name="直線コネクタ 50"/>
        <xdr:cNvCxnSpPr/>
      </xdr:nvCxnSpPr>
      <xdr:spPr bwMode="auto">
        <a:xfrm flipV="1">
          <a:off x="4305300" y="3368191"/>
          <a:ext cx="698500" cy="16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85423</xdr:rowOff>
    </xdr:from>
    <xdr:ext cx="736600" cy="259045"/>
    <xdr:sp macro="" textlink="">
      <xdr:nvSpPr>
        <xdr:cNvPr id="53" name="テキスト ボックス 52"/>
        <xdr:cNvSpPr txBox="1"/>
      </xdr:nvSpPr>
      <xdr:spPr>
        <a:xfrm>
          <a:off x="4622800" y="3047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80005</xdr:rowOff>
    </xdr:from>
    <xdr:to>
      <xdr:col>22</xdr:col>
      <xdr:colOff>114300</xdr:colOff>
      <xdr:row>19</xdr:row>
      <xdr:rowOff>102602</xdr:rowOff>
    </xdr:to>
    <xdr:cxnSp macro="">
      <xdr:nvCxnSpPr>
        <xdr:cNvPr id="54" name="直線コネクタ 53"/>
        <xdr:cNvCxnSpPr/>
      </xdr:nvCxnSpPr>
      <xdr:spPr bwMode="auto">
        <a:xfrm flipV="1">
          <a:off x="3606800" y="3385180"/>
          <a:ext cx="698500" cy="22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102431</xdr:rowOff>
    </xdr:from>
    <xdr:ext cx="762000" cy="259045"/>
    <xdr:sp macro="" textlink="">
      <xdr:nvSpPr>
        <xdr:cNvPr id="56" name="テキスト ボックス 55"/>
        <xdr:cNvSpPr txBox="1"/>
      </xdr:nvSpPr>
      <xdr:spPr>
        <a:xfrm>
          <a:off x="3924300" y="306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102602</xdr:rowOff>
    </xdr:from>
    <xdr:to>
      <xdr:col>18</xdr:col>
      <xdr:colOff>177800</xdr:colOff>
      <xdr:row>19</xdr:row>
      <xdr:rowOff>133114</xdr:rowOff>
    </xdr:to>
    <xdr:cxnSp macro="">
      <xdr:nvCxnSpPr>
        <xdr:cNvPr id="57" name="直線コネクタ 56"/>
        <xdr:cNvCxnSpPr/>
      </xdr:nvCxnSpPr>
      <xdr:spPr bwMode="auto">
        <a:xfrm flipV="1">
          <a:off x="2908300" y="3407777"/>
          <a:ext cx="698500" cy="30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115361</xdr:rowOff>
    </xdr:from>
    <xdr:ext cx="762000" cy="259045"/>
    <xdr:sp macro="" textlink="">
      <xdr:nvSpPr>
        <xdr:cNvPr id="59" name="テキスト ボックス 58"/>
        <xdr:cNvSpPr txBox="1"/>
      </xdr:nvSpPr>
      <xdr:spPr>
        <a:xfrm>
          <a:off x="3225800" y="307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137414</xdr:rowOff>
    </xdr:from>
    <xdr:ext cx="762000" cy="259045"/>
    <xdr:sp macro="" textlink="">
      <xdr:nvSpPr>
        <xdr:cNvPr id="61" name="テキスト ボックス 60"/>
        <xdr:cNvSpPr txBox="1"/>
      </xdr:nvSpPr>
      <xdr:spPr>
        <a:xfrm>
          <a:off x="2527300" y="309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127828</xdr:rowOff>
    </xdr:from>
    <xdr:to>
      <xdr:col>29</xdr:col>
      <xdr:colOff>177800</xdr:colOff>
      <xdr:row>19</xdr:row>
      <xdr:rowOff>57978</xdr:rowOff>
    </xdr:to>
    <xdr:sp macro="" textlink="">
      <xdr:nvSpPr>
        <xdr:cNvPr id="67" name="楕円 66"/>
        <xdr:cNvSpPr/>
      </xdr:nvSpPr>
      <xdr:spPr bwMode="auto">
        <a:xfrm>
          <a:off x="5600700" y="3261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99905</xdr:rowOff>
    </xdr:from>
    <xdr:ext cx="762000" cy="259045"/>
    <xdr:sp macro="" textlink="">
      <xdr:nvSpPr>
        <xdr:cNvPr id="68" name="人口1人当たり決算額の推移該当値テキスト130"/>
        <xdr:cNvSpPr txBox="1"/>
      </xdr:nvSpPr>
      <xdr:spPr>
        <a:xfrm>
          <a:off x="5740400" y="3233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12216</xdr:rowOff>
    </xdr:from>
    <xdr:to>
      <xdr:col>26</xdr:col>
      <xdr:colOff>101600</xdr:colOff>
      <xdr:row>19</xdr:row>
      <xdr:rowOff>113816</xdr:rowOff>
    </xdr:to>
    <xdr:sp macro="" textlink="">
      <xdr:nvSpPr>
        <xdr:cNvPr id="69" name="楕円 68"/>
        <xdr:cNvSpPr/>
      </xdr:nvSpPr>
      <xdr:spPr bwMode="auto">
        <a:xfrm>
          <a:off x="4953000" y="3317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98593</xdr:rowOff>
    </xdr:from>
    <xdr:ext cx="736600" cy="259045"/>
    <xdr:sp macro="" textlink="">
      <xdr:nvSpPr>
        <xdr:cNvPr id="70" name="テキスト ボックス 69"/>
        <xdr:cNvSpPr txBox="1"/>
      </xdr:nvSpPr>
      <xdr:spPr>
        <a:xfrm>
          <a:off x="4622800" y="3403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29205</xdr:rowOff>
    </xdr:from>
    <xdr:to>
      <xdr:col>22</xdr:col>
      <xdr:colOff>165100</xdr:colOff>
      <xdr:row>19</xdr:row>
      <xdr:rowOff>130805</xdr:rowOff>
    </xdr:to>
    <xdr:sp macro="" textlink="">
      <xdr:nvSpPr>
        <xdr:cNvPr id="71" name="楕円 70"/>
        <xdr:cNvSpPr/>
      </xdr:nvSpPr>
      <xdr:spPr bwMode="auto">
        <a:xfrm>
          <a:off x="4254500" y="3334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115582</xdr:rowOff>
    </xdr:from>
    <xdr:ext cx="762000" cy="259045"/>
    <xdr:sp macro="" textlink="">
      <xdr:nvSpPr>
        <xdr:cNvPr id="72" name="テキスト ボックス 71"/>
        <xdr:cNvSpPr txBox="1"/>
      </xdr:nvSpPr>
      <xdr:spPr>
        <a:xfrm>
          <a:off x="3924300" y="342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51802</xdr:rowOff>
    </xdr:from>
    <xdr:to>
      <xdr:col>19</xdr:col>
      <xdr:colOff>38100</xdr:colOff>
      <xdr:row>19</xdr:row>
      <xdr:rowOff>153402</xdr:rowOff>
    </xdr:to>
    <xdr:sp macro="" textlink="">
      <xdr:nvSpPr>
        <xdr:cNvPr id="73" name="楕円 72"/>
        <xdr:cNvSpPr/>
      </xdr:nvSpPr>
      <xdr:spPr bwMode="auto">
        <a:xfrm>
          <a:off x="3556000" y="3356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138179</xdr:rowOff>
    </xdr:from>
    <xdr:ext cx="762000" cy="259045"/>
    <xdr:sp macro="" textlink="">
      <xdr:nvSpPr>
        <xdr:cNvPr id="74" name="テキスト ボックス 73"/>
        <xdr:cNvSpPr txBox="1"/>
      </xdr:nvSpPr>
      <xdr:spPr>
        <a:xfrm>
          <a:off x="3225800" y="3443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82314</xdr:rowOff>
    </xdr:from>
    <xdr:to>
      <xdr:col>15</xdr:col>
      <xdr:colOff>101600</xdr:colOff>
      <xdr:row>20</xdr:row>
      <xdr:rowOff>12464</xdr:rowOff>
    </xdr:to>
    <xdr:sp macro="" textlink="">
      <xdr:nvSpPr>
        <xdr:cNvPr id="75" name="楕円 74"/>
        <xdr:cNvSpPr/>
      </xdr:nvSpPr>
      <xdr:spPr bwMode="auto">
        <a:xfrm>
          <a:off x="2857500" y="3387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168691</xdr:rowOff>
    </xdr:from>
    <xdr:ext cx="762000" cy="259045"/>
    <xdr:sp macro="" textlink="">
      <xdr:nvSpPr>
        <xdr:cNvPr id="76" name="テキスト ボックス 75"/>
        <xdr:cNvSpPr txBox="1"/>
      </xdr:nvSpPr>
      <xdr:spPr>
        <a:xfrm>
          <a:off x="2527300" y="347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306273</xdr:rowOff>
    </xdr:from>
    <xdr:to>
      <xdr:col>29</xdr:col>
      <xdr:colOff>127000</xdr:colOff>
      <xdr:row>37</xdr:row>
      <xdr:rowOff>324848</xdr:rowOff>
    </xdr:to>
    <xdr:cxnSp macro="">
      <xdr:nvCxnSpPr>
        <xdr:cNvPr id="108" name="直線コネクタ 107"/>
        <xdr:cNvCxnSpPr/>
      </xdr:nvCxnSpPr>
      <xdr:spPr bwMode="auto">
        <a:xfrm>
          <a:off x="5003800" y="7430973"/>
          <a:ext cx="647700" cy="18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60476</xdr:rowOff>
    </xdr:from>
    <xdr:ext cx="762000" cy="259045"/>
    <xdr:sp macro="" textlink="">
      <xdr:nvSpPr>
        <xdr:cNvPr id="109" name="人口1人当たり決算額の推移平均値テキスト445"/>
        <xdr:cNvSpPr txBox="1"/>
      </xdr:nvSpPr>
      <xdr:spPr>
        <a:xfrm>
          <a:off x="5740400" y="7013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306273</xdr:rowOff>
    </xdr:from>
    <xdr:to>
      <xdr:col>26</xdr:col>
      <xdr:colOff>50800</xdr:colOff>
      <xdr:row>37</xdr:row>
      <xdr:rowOff>327030</xdr:rowOff>
    </xdr:to>
    <xdr:cxnSp macro="">
      <xdr:nvCxnSpPr>
        <xdr:cNvPr id="111" name="直線コネクタ 110"/>
        <xdr:cNvCxnSpPr/>
      </xdr:nvCxnSpPr>
      <xdr:spPr bwMode="auto">
        <a:xfrm flipV="1">
          <a:off x="4305300" y="7430973"/>
          <a:ext cx="698500" cy="20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6871</xdr:rowOff>
    </xdr:from>
    <xdr:ext cx="736600" cy="259045"/>
    <xdr:sp macro="" textlink="">
      <xdr:nvSpPr>
        <xdr:cNvPr id="113" name="テキスト ボックス 112"/>
        <xdr:cNvSpPr txBox="1"/>
      </xdr:nvSpPr>
      <xdr:spPr>
        <a:xfrm>
          <a:off x="4622800" y="696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306977</xdr:rowOff>
    </xdr:from>
    <xdr:to>
      <xdr:col>22</xdr:col>
      <xdr:colOff>114300</xdr:colOff>
      <xdr:row>37</xdr:row>
      <xdr:rowOff>327030</xdr:rowOff>
    </xdr:to>
    <xdr:cxnSp macro="">
      <xdr:nvCxnSpPr>
        <xdr:cNvPr id="114" name="直線コネクタ 113"/>
        <xdr:cNvCxnSpPr/>
      </xdr:nvCxnSpPr>
      <xdr:spPr bwMode="auto">
        <a:xfrm>
          <a:off x="3606800" y="7431677"/>
          <a:ext cx="698500" cy="20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28940</xdr:rowOff>
    </xdr:from>
    <xdr:ext cx="762000" cy="259045"/>
    <xdr:sp macro="" textlink="">
      <xdr:nvSpPr>
        <xdr:cNvPr id="116" name="テキスト ボックス 115"/>
        <xdr:cNvSpPr txBox="1"/>
      </xdr:nvSpPr>
      <xdr:spPr>
        <a:xfrm>
          <a:off x="3924300" y="6982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306977</xdr:rowOff>
    </xdr:from>
    <xdr:to>
      <xdr:col>18</xdr:col>
      <xdr:colOff>177800</xdr:colOff>
      <xdr:row>38</xdr:row>
      <xdr:rowOff>16824</xdr:rowOff>
    </xdr:to>
    <xdr:cxnSp macro="">
      <xdr:nvCxnSpPr>
        <xdr:cNvPr id="117" name="直線コネクタ 116"/>
        <xdr:cNvCxnSpPr/>
      </xdr:nvCxnSpPr>
      <xdr:spPr bwMode="auto">
        <a:xfrm flipV="1">
          <a:off x="2908300" y="7431677"/>
          <a:ext cx="698500" cy="52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40283</xdr:rowOff>
    </xdr:from>
    <xdr:ext cx="762000" cy="259045"/>
    <xdr:sp macro="" textlink="">
      <xdr:nvSpPr>
        <xdr:cNvPr id="119" name="テキスト ボックス 118"/>
        <xdr:cNvSpPr txBox="1"/>
      </xdr:nvSpPr>
      <xdr:spPr>
        <a:xfrm>
          <a:off x="3225800" y="699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48938</xdr:rowOff>
    </xdr:from>
    <xdr:ext cx="762000" cy="259045"/>
    <xdr:sp macro="" textlink="">
      <xdr:nvSpPr>
        <xdr:cNvPr id="121" name="テキスト ボックス 120"/>
        <xdr:cNvSpPr txBox="1"/>
      </xdr:nvSpPr>
      <xdr:spPr>
        <a:xfrm>
          <a:off x="2527300" y="700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274048</xdr:rowOff>
    </xdr:from>
    <xdr:to>
      <xdr:col>29</xdr:col>
      <xdr:colOff>177800</xdr:colOff>
      <xdr:row>38</xdr:row>
      <xdr:rowOff>32748</xdr:rowOff>
    </xdr:to>
    <xdr:sp macro="" textlink="">
      <xdr:nvSpPr>
        <xdr:cNvPr id="127" name="楕円 126"/>
        <xdr:cNvSpPr/>
      </xdr:nvSpPr>
      <xdr:spPr bwMode="auto">
        <a:xfrm>
          <a:off x="5600700" y="7398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246125</xdr:rowOff>
    </xdr:from>
    <xdr:ext cx="762000" cy="259045"/>
    <xdr:sp macro="" textlink="">
      <xdr:nvSpPr>
        <xdr:cNvPr id="128" name="人口1人当たり決算額の推移該当値テキスト445"/>
        <xdr:cNvSpPr txBox="1"/>
      </xdr:nvSpPr>
      <xdr:spPr>
        <a:xfrm>
          <a:off x="5740400" y="737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255473</xdr:rowOff>
    </xdr:from>
    <xdr:to>
      <xdr:col>26</xdr:col>
      <xdr:colOff>101600</xdr:colOff>
      <xdr:row>38</xdr:row>
      <xdr:rowOff>14173</xdr:rowOff>
    </xdr:to>
    <xdr:sp macro="" textlink="">
      <xdr:nvSpPr>
        <xdr:cNvPr id="129" name="楕円 128"/>
        <xdr:cNvSpPr/>
      </xdr:nvSpPr>
      <xdr:spPr bwMode="auto">
        <a:xfrm>
          <a:off x="4953000" y="7380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341850</xdr:rowOff>
    </xdr:from>
    <xdr:ext cx="736600" cy="259045"/>
    <xdr:sp macro="" textlink="">
      <xdr:nvSpPr>
        <xdr:cNvPr id="130" name="テキスト ボックス 129"/>
        <xdr:cNvSpPr txBox="1"/>
      </xdr:nvSpPr>
      <xdr:spPr>
        <a:xfrm>
          <a:off x="4622800" y="7466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276230</xdr:rowOff>
    </xdr:from>
    <xdr:to>
      <xdr:col>22</xdr:col>
      <xdr:colOff>165100</xdr:colOff>
      <xdr:row>38</xdr:row>
      <xdr:rowOff>34930</xdr:rowOff>
    </xdr:to>
    <xdr:sp macro="" textlink="">
      <xdr:nvSpPr>
        <xdr:cNvPr id="131" name="楕円 130"/>
        <xdr:cNvSpPr/>
      </xdr:nvSpPr>
      <xdr:spPr bwMode="auto">
        <a:xfrm>
          <a:off x="4254500" y="7400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19707</xdr:rowOff>
    </xdr:from>
    <xdr:ext cx="762000" cy="259045"/>
    <xdr:sp macro="" textlink="">
      <xdr:nvSpPr>
        <xdr:cNvPr id="132" name="テキスト ボックス 131"/>
        <xdr:cNvSpPr txBox="1"/>
      </xdr:nvSpPr>
      <xdr:spPr>
        <a:xfrm>
          <a:off x="3924300" y="748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256177</xdr:rowOff>
    </xdr:from>
    <xdr:to>
      <xdr:col>19</xdr:col>
      <xdr:colOff>38100</xdr:colOff>
      <xdr:row>38</xdr:row>
      <xdr:rowOff>14877</xdr:rowOff>
    </xdr:to>
    <xdr:sp macro="" textlink="">
      <xdr:nvSpPr>
        <xdr:cNvPr id="133" name="楕円 132"/>
        <xdr:cNvSpPr/>
      </xdr:nvSpPr>
      <xdr:spPr bwMode="auto">
        <a:xfrm>
          <a:off x="3556000" y="7380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342554</xdr:rowOff>
    </xdr:from>
    <xdr:ext cx="762000" cy="259045"/>
    <xdr:sp macro="" textlink="">
      <xdr:nvSpPr>
        <xdr:cNvPr id="134" name="テキスト ボックス 133"/>
        <xdr:cNvSpPr txBox="1"/>
      </xdr:nvSpPr>
      <xdr:spPr>
        <a:xfrm>
          <a:off x="3225800" y="7467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308924</xdr:rowOff>
    </xdr:from>
    <xdr:to>
      <xdr:col>15</xdr:col>
      <xdr:colOff>101600</xdr:colOff>
      <xdr:row>38</xdr:row>
      <xdr:rowOff>67624</xdr:rowOff>
    </xdr:to>
    <xdr:sp macro="" textlink="">
      <xdr:nvSpPr>
        <xdr:cNvPr id="135" name="楕円 134"/>
        <xdr:cNvSpPr/>
      </xdr:nvSpPr>
      <xdr:spPr bwMode="auto">
        <a:xfrm>
          <a:off x="2857500" y="7433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52401</xdr:rowOff>
    </xdr:from>
    <xdr:ext cx="762000" cy="259045"/>
    <xdr:sp macro="" textlink="">
      <xdr:nvSpPr>
        <xdr:cNvPr id="136" name="テキスト ボックス 135"/>
        <xdr:cNvSpPr txBox="1"/>
      </xdr:nvSpPr>
      <xdr:spPr>
        <a:xfrm>
          <a:off x="2527300" y="752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徳島県佐那河内村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2,170
2,160
42.28
3,877,363
3,651,720
175,405
1,624,690
1,513,233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31757</xdr:rowOff>
    </xdr:from>
    <xdr:to>
      <xdr:col>24</xdr:col>
      <xdr:colOff>63500</xdr:colOff>
      <xdr:row>36</xdr:row>
      <xdr:rowOff>88269</xdr:rowOff>
    </xdr:to>
    <xdr:cxnSp macro="">
      <xdr:nvCxnSpPr>
        <xdr:cNvPr id="60" name="直線コネクタ 59"/>
        <xdr:cNvCxnSpPr/>
      </xdr:nvCxnSpPr>
      <xdr:spPr>
        <a:xfrm flipV="1">
          <a:off x="3797300" y="6203957"/>
          <a:ext cx="838200" cy="5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29602</xdr:rowOff>
    </xdr:from>
    <xdr:ext cx="599010" cy="259045"/>
    <xdr:sp macro="" textlink="">
      <xdr:nvSpPr>
        <xdr:cNvPr id="61" name="人件費平均値テキスト"/>
        <xdr:cNvSpPr txBox="1"/>
      </xdr:nvSpPr>
      <xdr:spPr>
        <a:xfrm>
          <a:off x="4686300" y="6201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82116</xdr:rowOff>
    </xdr:from>
    <xdr:to>
      <xdr:col>19</xdr:col>
      <xdr:colOff>177800</xdr:colOff>
      <xdr:row>36</xdr:row>
      <xdr:rowOff>88269</xdr:rowOff>
    </xdr:to>
    <xdr:cxnSp macro="">
      <xdr:nvCxnSpPr>
        <xdr:cNvPr id="63" name="直線コネクタ 62"/>
        <xdr:cNvCxnSpPr/>
      </xdr:nvCxnSpPr>
      <xdr:spPr>
        <a:xfrm>
          <a:off x="2908300" y="6254316"/>
          <a:ext cx="889000" cy="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159933</xdr:rowOff>
    </xdr:from>
    <xdr:ext cx="599010" cy="259045"/>
    <xdr:sp macro="" textlink="">
      <xdr:nvSpPr>
        <xdr:cNvPr id="65" name="テキスト ボックス 64"/>
        <xdr:cNvSpPr txBox="1"/>
      </xdr:nvSpPr>
      <xdr:spPr>
        <a:xfrm>
          <a:off x="3497795" y="633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82116</xdr:rowOff>
    </xdr:from>
    <xdr:to>
      <xdr:col>15</xdr:col>
      <xdr:colOff>50800</xdr:colOff>
      <xdr:row>37</xdr:row>
      <xdr:rowOff>13370</xdr:rowOff>
    </xdr:to>
    <xdr:cxnSp macro="">
      <xdr:nvCxnSpPr>
        <xdr:cNvPr id="66" name="直線コネクタ 65"/>
        <xdr:cNvCxnSpPr/>
      </xdr:nvCxnSpPr>
      <xdr:spPr>
        <a:xfrm flipV="1">
          <a:off x="2019300" y="6254316"/>
          <a:ext cx="889000" cy="10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2370</xdr:rowOff>
    </xdr:from>
    <xdr:ext cx="599010" cy="259045"/>
    <xdr:sp macro="" textlink="">
      <xdr:nvSpPr>
        <xdr:cNvPr id="68" name="テキスト ボックス 67"/>
        <xdr:cNvSpPr txBox="1"/>
      </xdr:nvSpPr>
      <xdr:spPr>
        <a:xfrm>
          <a:off x="2608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13370</xdr:rowOff>
    </xdr:from>
    <xdr:to>
      <xdr:col>10</xdr:col>
      <xdr:colOff>114300</xdr:colOff>
      <xdr:row>37</xdr:row>
      <xdr:rowOff>32058</xdr:rowOff>
    </xdr:to>
    <xdr:cxnSp macro="">
      <xdr:nvCxnSpPr>
        <xdr:cNvPr id="69" name="直線コネクタ 68"/>
        <xdr:cNvCxnSpPr/>
      </xdr:nvCxnSpPr>
      <xdr:spPr>
        <a:xfrm flipV="1">
          <a:off x="1130300" y="6357020"/>
          <a:ext cx="889000" cy="1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77399</xdr:rowOff>
    </xdr:from>
    <xdr:ext cx="599010" cy="259045"/>
    <xdr:sp macro="" textlink="">
      <xdr:nvSpPr>
        <xdr:cNvPr id="71" name="テキスト ボックス 70"/>
        <xdr:cNvSpPr txBox="1"/>
      </xdr:nvSpPr>
      <xdr:spPr>
        <a:xfrm>
          <a:off x="1719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91391</xdr:rowOff>
    </xdr:from>
    <xdr:ext cx="599010" cy="259045"/>
    <xdr:sp macro="" textlink="">
      <xdr:nvSpPr>
        <xdr:cNvPr id="73" name="テキスト ボックス 72"/>
        <xdr:cNvSpPr txBox="1"/>
      </xdr:nvSpPr>
      <xdr:spPr>
        <a:xfrm>
          <a:off x="830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152407</xdr:rowOff>
    </xdr:from>
    <xdr:to>
      <xdr:col>24</xdr:col>
      <xdr:colOff>114300</xdr:colOff>
      <xdr:row>36</xdr:row>
      <xdr:rowOff>82557</xdr:rowOff>
    </xdr:to>
    <xdr:sp macro="" textlink="">
      <xdr:nvSpPr>
        <xdr:cNvPr id="79" name="楕円 78"/>
        <xdr:cNvSpPr/>
      </xdr:nvSpPr>
      <xdr:spPr>
        <a:xfrm>
          <a:off x="4584700" y="615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3834</xdr:rowOff>
    </xdr:from>
    <xdr:ext cx="599010" cy="259045"/>
    <xdr:sp macro="" textlink="">
      <xdr:nvSpPr>
        <xdr:cNvPr id="80" name="人件費該当値テキスト"/>
        <xdr:cNvSpPr txBox="1"/>
      </xdr:nvSpPr>
      <xdr:spPr>
        <a:xfrm>
          <a:off x="4686300" y="6004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37469</xdr:rowOff>
    </xdr:from>
    <xdr:to>
      <xdr:col>20</xdr:col>
      <xdr:colOff>38100</xdr:colOff>
      <xdr:row>36</xdr:row>
      <xdr:rowOff>139069</xdr:rowOff>
    </xdr:to>
    <xdr:sp macro="" textlink="">
      <xdr:nvSpPr>
        <xdr:cNvPr id="81" name="楕円 80"/>
        <xdr:cNvSpPr/>
      </xdr:nvSpPr>
      <xdr:spPr>
        <a:xfrm>
          <a:off x="3746500" y="620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155596</xdr:rowOff>
    </xdr:from>
    <xdr:ext cx="599010" cy="259045"/>
    <xdr:sp macro="" textlink="">
      <xdr:nvSpPr>
        <xdr:cNvPr id="82" name="テキスト ボックス 81"/>
        <xdr:cNvSpPr txBox="1"/>
      </xdr:nvSpPr>
      <xdr:spPr>
        <a:xfrm>
          <a:off x="3497795" y="598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31316</xdr:rowOff>
    </xdr:from>
    <xdr:to>
      <xdr:col>15</xdr:col>
      <xdr:colOff>101600</xdr:colOff>
      <xdr:row>36</xdr:row>
      <xdr:rowOff>132916</xdr:rowOff>
    </xdr:to>
    <xdr:sp macro="" textlink="">
      <xdr:nvSpPr>
        <xdr:cNvPr id="83" name="楕円 82"/>
        <xdr:cNvSpPr/>
      </xdr:nvSpPr>
      <xdr:spPr>
        <a:xfrm>
          <a:off x="2857500" y="620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149443</xdr:rowOff>
    </xdr:from>
    <xdr:ext cx="599010" cy="259045"/>
    <xdr:sp macro="" textlink="">
      <xdr:nvSpPr>
        <xdr:cNvPr id="84" name="テキスト ボックス 83"/>
        <xdr:cNvSpPr txBox="1"/>
      </xdr:nvSpPr>
      <xdr:spPr>
        <a:xfrm>
          <a:off x="2608795" y="5978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134020</xdr:rowOff>
    </xdr:from>
    <xdr:to>
      <xdr:col>10</xdr:col>
      <xdr:colOff>165100</xdr:colOff>
      <xdr:row>37</xdr:row>
      <xdr:rowOff>64170</xdr:rowOff>
    </xdr:to>
    <xdr:sp macro="" textlink="">
      <xdr:nvSpPr>
        <xdr:cNvPr id="85" name="楕円 84"/>
        <xdr:cNvSpPr/>
      </xdr:nvSpPr>
      <xdr:spPr>
        <a:xfrm>
          <a:off x="1968500" y="63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55297</xdr:rowOff>
    </xdr:from>
    <xdr:ext cx="599010" cy="259045"/>
    <xdr:sp macro="" textlink="">
      <xdr:nvSpPr>
        <xdr:cNvPr id="86" name="テキスト ボックス 85"/>
        <xdr:cNvSpPr txBox="1"/>
      </xdr:nvSpPr>
      <xdr:spPr>
        <a:xfrm>
          <a:off x="1719795" y="639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152708</xdr:rowOff>
    </xdr:from>
    <xdr:to>
      <xdr:col>6</xdr:col>
      <xdr:colOff>38100</xdr:colOff>
      <xdr:row>37</xdr:row>
      <xdr:rowOff>82858</xdr:rowOff>
    </xdr:to>
    <xdr:sp macro="" textlink="">
      <xdr:nvSpPr>
        <xdr:cNvPr id="87" name="楕円 86"/>
        <xdr:cNvSpPr/>
      </xdr:nvSpPr>
      <xdr:spPr>
        <a:xfrm>
          <a:off x="1079500" y="632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73985</xdr:rowOff>
    </xdr:from>
    <xdr:ext cx="599010" cy="259045"/>
    <xdr:sp macro="" textlink="">
      <xdr:nvSpPr>
        <xdr:cNvPr id="88" name="テキスト ボックス 87"/>
        <xdr:cNvSpPr txBox="1"/>
      </xdr:nvSpPr>
      <xdr:spPr>
        <a:xfrm>
          <a:off x="830795" y="6417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10106</xdr:rowOff>
    </xdr:from>
    <xdr:to>
      <xdr:col>24</xdr:col>
      <xdr:colOff>63500</xdr:colOff>
      <xdr:row>58</xdr:row>
      <xdr:rowOff>43946</xdr:rowOff>
    </xdr:to>
    <xdr:cxnSp macro="">
      <xdr:nvCxnSpPr>
        <xdr:cNvPr id="119" name="直線コネクタ 118"/>
        <xdr:cNvCxnSpPr/>
      </xdr:nvCxnSpPr>
      <xdr:spPr>
        <a:xfrm>
          <a:off x="3797300" y="9954206"/>
          <a:ext cx="838200" cy="3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130117</xdr:rowOff>
    </xdr:from>
    <xdr:ext cx="599010" cy="259045"/>
    <xdr:sp macro="" textlink="">
      <xdr:nvSpPr>
        <xdr:cNvPr id="120" name="物件費平均値テキスト"/>
        <xdr:cNvSpPr txBox="1"/>
      </xdr:nvSpPr>
      <xdr:spPr>
        <a:xfrm>
          <a:off x="4686300" y="9731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10106</xdr:rowOff>
    </xdr:from>
    <xdr:to>
      <xdr:col>19</xdr:col>
      <xdr:colOff>177800</xdr:colOff>
      <xdr:row>58</xdr:row>
      <xdr:rowOff>100494</xdr:rowOff>
    </xdr:to>
    <xdr:cxnSp macro="">
      <xdr:nvCxnSpPr>
        <xdr:cNvPr id="122" name="直線コネクタ 121"/>
        <xdr:cNvCxnSpPr/>
      </xdr:nvCxnSpPr>
      <xdr:spPr>
        <a:xfrm flipV="1">
          <a:off x="2908300" y="9954206"/>
          <a:ext cx="889000" cy="9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57443</xdr:rowOff>
    </xdr:from>
    <xdr:ext cx="599010" cy="259045"/>
    <xdr:sp macro="" textlink="">
      <xdr:nvSpPr>
        <xdr:cNvPr id="124" name="テキスト ボックス 123"/>
        <xdr:cNvSpPr txBox="1"/>
      </xdr:nvSpPr>
      <xdr:spPr>
        <a:xfrm>
          <a:off x="3497795" y="100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61333</xdr:rowOff>
    </xdr:from>
    <xdr:to>
      <xdr:col>15</xdr:col>
      <xdr:colOff>50800</xdr:colOff>
      <xdr:row>58</xdr:row>
      <xdr:rowOff>100494</xdr:rowOff>
    </xdr:to>
    <xdr:cxnSp macro="">
      <xdr:nvCxnSpPr>
        <xdr:cNvPr id="125" name="直線コネクタ 124"/>
        <xdr:cNvCxnSpPr/>
      </xdr:nvCxnSpPr>
      <xdr:spPr>
        <a:xfrm>
          <a:off x="2019300" y="10005433"/>
          <a:ext cx="889000" cy="3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94025</xdr:rowOff>
    </xdr:from>
    <xdr:ext cx="599010" cy="259045"/>
    <xdr:sp macro="" textlink="">
      <xdr:nvSpPr>
        <xdr:cNvPr id="127" name="テキスト ボックス 126"/>
        <xdr:cNvSpPr txBox="1"/>
      </xdr:nvSpPr>
      <xdr:spPr>
        <a:xfrm>
          <a:off x="2608795" y="969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43773</xdr:rowOff>
    </xdr:from>
    <xdr:to>
      <xdr:col>10</xdr:col>
      <xdr:colOff>114300</xdr:colOff>
      <xdr:row>58</xdr:row>
      <xdr:rowOff>61333</xdr:rowOff>
    </xdr:to>
    <xdr:cxnSp macro="">
      <xdr:nvCxnSpPr>
        <xdr:cNvPr id="128" name="直線コネクタ 127"/>
        <xdr:cNvCxnSpPr/>
      </xdr:nvCxnSpPr>
      <xdr:spPr>
        <a:xfrm>
          <a:off x="1130300" y="9987873"/>
          <a:ext cx="889000" cy="1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98734</xdr:rowOff>
    </xdr:from>
    <xdr:ext cx="599010" cy="259045"/>
    <xdr:sp macro="" textlink="">
      <xdr:nvSpPr>
        <xdr:cNvPr id="130" name="テキスト ボックス 129"/>
        <xdr:cNvSpPr txBox="1"/>
      </xdr:nvSpPr>
      <xdr:spPr>
        <a:xfrm>
          <a:off x="1719795" y="9699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103646</xdr:rowOff>
    </xdr:from>
    <xdr:ext cx="599010" cy="259045"/>
    <xdr:sp macro="" textlink="">
      <xdr:nvSpPr>
        <xdr:cNvPr id="132" name="テキスト ボックス 131"/>
        <xdr:cNvSpPr txBox="1"/>
      </xdr:nvSpPr>
      <xdr:spPr>
        <a:xfrm>
          <a:off x="830795" y="970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164596</xdr:rowOff>
    </xdr:from>
    <xdr:to>
      <xdr:col>24</xdr:col>
      <xdr:colOff>114300</xdr:colOff>
      <xdr:row>58</xdr:row>
      <xdr:rowOff>94746</xdr:rowOff>
    </xdr:to>
    <xdr:sp macro="" textlink="">
      <xdr:nvSpPr>
        <xdr:cNvPr id="138" name="楕円 137"/>
        <xdr:cNvSpPr/>
      </xdr:nvSpPr>
      <xdr:spPr>
        <a:xfrm>
          <a:off x="4584700" y="993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143023</xdr:rowOff>
    </xdr:from>
    <xdr:ext cx="599010" cy="259045"/>
    <xdr:sp macro="" textlink="">
      <xdr:nvSpPr>
        <xdr:cNvPr id="139" name="物件費該当値テキスト"/>
        <xdr:cNvSpPr txBox="1"/>
      </xdr:nvSpPr>
      <xdr:spPr>
        <a:xfrm>
          <a:off x="4686300" y="9915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130756</xdr:rowOff>
    </xdr:from>
    <xdr:to>
      <xdr:col>20</xdr:col>
      <xdr:colOff>38100</xdr:colOff>
      <xdr:row>58</xdr:row>
      <xdr:rowOff>60906</xdr:rowOff>
    </xdr:to>
    <xdr:sp macro="" textlink="">
      <xdr:nvSpPr>
        <xdr:cNvPr id="140" name="楕円 139"/>
        <xdr:cNvSpPr/>
      </xdr:nvSpPr>
      <xdr:spPr>
        <a:xfrm>
          <a:off x="3746500" y="990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77433</xdr:rowOff>
    </xdr:from>
    <xdr:ext cx="599010" cy="259045"/>
    <xdr:sp macro="" textlink="">
      <xdr:nvSpPr>
        <xdr:cNvPr id="141" name="テキスト ボックス 140"/>
        <xdr:cNvSpPr txBox="1"/>
      </xdr:nvSpPr>
      <xdr:spPr>
        <a:xfrm>
          <a:off x="3497795" y="9678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49694</xdr:rowOff>
    </xdr:from>
    <xdr:to>
      <xdr:col>15</xdr:col>
      <xdr:colOff>101600</xdr:colOff>
      <xdr:row>58</xdr:row>
      <xdr:rowOff>151294</xdr:rowOff>
    </xdr:to>
    <xdr:sp macro="" textlink="">
      <xdr:nvSpPr>
        <xdr:cNvPr id="142" name="楕円 141"/>
        <xdr:cNvSpPr/>
      </xdr:nvSpPr>
      <xdr:spPr>
        <a:xfrm>
          <a:off x="2857500" y="999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142421</xdr:rowOff>
    </xdr:from>
    <xdr:ext cx="599010" cy="259045"/>
    <xdr:sp macro="" textlink="">
      <xdr:nvSpPr>
        <xdr:cNvPr id="143" name="テキスト ボックス 142"/>
        <xdr:cNvSpPr txBox="1"/>
      </xdr:nvSpPr>
      <xdr:spPr>
        <a:xfrm>
          <a:off x="2608795" y="10086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10533</xdr:rowOff>
    </xdr:from>
    <xdr:to>
      <xdr:col>10</xdr:col>
      <xdr:colOff>165100</xdr:colOff>
      <xdr:row>58</xdr:row>
      <xdr:rowOff>112133</xdr:rowOff>
    </xdr:to>
    <xdr:sp macro="" textlink="">
      <xdr:nvSpPr>
        <xdr:cNvPr id="144" name="楕円 143"/>
        <xdr:cNvSpPr/>
      </xdr:nvSpPr>
      <xdr:spPr>
        <a:xfrm>
          <a:off x="1968500" y="995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103260</xdr:rowOff>
    </xdr:from>
    <xdr:ext cx="599010" cy="259045"/>
    <xdr:sp macro="" textlink="">
      <xdr:nvSpPr>
        <xdr:cNvPr id="145" name="テキスト ボックス 144"/>
        <xdr:cNvSpPr txBox="1"/>
      </xdr:nvSpPr>
      <xdr:spPr>
        <a:xfrm>
          <a:off x="1719795" y="1004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164423</xdr:rowOff>
    </xdr:from>
    <xdr:to>
      <xdr:col>6</xdr:col>
      <xdr:colOff>38100</xdr:colOff>
      <xdr:row>58</xdr:row>
      <xdr:rowOff>94573</xdr:rowOff>
    </xdr:to>
    <xdr:sp macro="" textlink="">
      <xdr:nvSpPr>
        <xdr:cNvPr id="146" name="楕円 145"/>
        <xdr:cNvSpPr/>
      </xdr:nvSpPr>
      <xdr:spPr>
        <a:xfrm>
          <a:off x="1079500" y="993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85700</xdr:rowOff>
    </xdr:from>
    <xdr:ext cx="599010" cy="259045"/>
    <xdr:sp macro="" textlink="">
      <xdr:nvSpPr>
        <xdr:cNvPr id="147" name="テキスト ボックス 146"/>
        <xdr:cNvSpPr txBox="1"/>
      </xdr:nvSpPr>
      <xdr:spPr>
        <a:xfrm>
          <a:off x="830795" y="10029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103101</xdr:rowOff>
    </xdr:from>
    <xdr:to>
      <xdr:col>24</xdr:col>
      <xdr:colOff>63500</xdr:colOff>
      <xdr:row>77</xdr:row>
      <xdr:rowOff>148146</xdr:rowOff>
    </xdr:to>
    <xdr:cxnSp macro="">
      <xdr:nvCxnSpPr>
        <xdr:cNvPr id="172" name="直線コネクタ 171"/>
        <xdr:cNvCxnSpPr/>
      </xdr:nvCxnSpPr>
      <xdr:spPr>
        <a:xfrm>
          <a:off x="3797300" y="13304751"/>
          <a:ext cx="838200" cy="4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117017</xdr:rowOff>
    </xdr:from>
    <xdr:ext cx="534377" cy="259045"/>
    <xdr:sp macro="" textlink="">
      <xdr:nvSpPr>
        <xdr:cNvPr id="173" name="維持補修費平均値テキスト"/>
        <xdr:cNvSpPr txBox="1"/>
      </xdr:nvSpPr>
      <xdr:spPr>
        <a:xfrm>
          <a:off x="4686300" y="12975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103101</xdr:rowOff>
    </xdr:from>
    <xdr:to>
      <xdr:col>19</xdr:col>
      <xdr:colOff>177800</xdr:colOff>
      <xdr:row>77</xdr:row>
      <xdr:rowOff>118218</xdr:rowOff>
    </xdr:to>
    <xdr:cxnSp macro="">
      <xdr:nvCxnSpPr>
        <xdr:cNvPr id="175" name="直線コネクタ 174"/>
        <xdr:cNvCxnSpPr/>
      </xdr:nvCxnSpPr>
      <xdr:spPr>
        <a:xfrm flipV="1">
          <a:off x="2908300" y="13304751"/>
          <a:ext cx="889000" cy="1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54677</xdr:rowOff>
    </xdr:from>
    <xdr:ext cx="534377" cy="259045"/>
    <xdr:sp macro="" textlink="">
      <xdr:nvSpPr>
        <xdr:cNvPr id="177" name="テキスト ボックス 176"/>
        <xdr:cNvSpPr txBox="1"/>
      </xdr:nvSpPr>
      <xdr:spPr>
        <a:xfrm>
          <a:off x="3530111" y="129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118218</xdr:rowOff>
    </xdr:from>
    <xdr:to>
      <xdr:col>15</xdr:col>
      <xdr:colOff>50800</xdr:colOff>
      <xdr:row>77</xdr:row>
      <xdr:rowOff>129561</xdr:rowOff>
    </xdr:to>
    <xdr:cxnSp macro="">
      <xdr:nvCxnSpPr>
        <xdr:cNvPr id="178" name="直線コネクタ 177"/>
        <xdr:cNvCxnSpPr/>
      </xdr:nvCxnSpPr>
      <xdr:spPr>
        <a:xfrm flipV="1">
          <a:off x="2019300" y="13319868"/>
          <a:ext cx="889000" cy="1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129561</xdr:rowOff>
    </xdr:from>
    <xdr:to>
      <xdr:col>10</xdr:col>
      <xdr:colOff>114300</xdr:colOff>
      <xdr:row>77</xdr:row>
      <xdr:rowOff>132688</xdr:rowOff>
    </xdr:to>
    <xdr:cxnSp macro="">
      <xdr:nvCxnSpPr>
        <xdr:cNvPr id="181" name="直線コネクタ 180"/>
        <xdr:cNvCxnSpPr/>
      </xdr:nvCxnSpPr>
      <xdr:spPr>
        <a:xfrm flipV="1">
          <a:off x="1130300" y="13331211"/>
          <a:ext cx="889000" cy="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121908</xdr:rowOff>
    </xdr:from>
    <xdr:ext cx="534377" cy="259045"/>
    <xdr:sp macro="" textlink="">
      <xdr:nvSpPr>
        <xdr:cNvPr id="183" name="テキスト ボックス 182"/>
        <xdr:cNvSpPr txBox="1"/>
      </xdr:nvSpPr>
      <xdr:spPr>
        <a:xfrm>
          <a:off x="1752111" y="129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xdr:cNvSpPr txBox="1"/>
      </xdr:nvSpPr>
      <xdr:spPr>
        <a:xfrm>
          <a:off x="863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97346</xdr:rowOff>
    </xdr:from>
    <xdr:to>
      <xdr:col>24</xdr:col>
      <xdr:colOff>114300</xdr:colOff>
      <xdr:row>78</xdr:row>
      <xdr:rowOff>27496</xdr:rowOff>
    </xdr:to>
    <xdr:sp macro="" textlink="">
      <xdr:nvSpPr>
        <xdr:cNvPr id="191" name="楕円 190"/>
        <xdr:cNvSpPr/>
      </xdr:nvSpPr>
      <xdr:spPr>
        <a:xfrm>
          <a:off x="4584700" y="1329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12273</xdr:rowOff>
    </xdr:from>
    <xdr:ext cx="469744" cy="259045"/>
    <xdr:sp macro="" textlink="">
      <xdr:nvSpPr>
        <xdr:cNvPr id="192" name="維持補修費該当値テキスト"/>
        <xdr:cNvSpPr txBox="1"/>
      </xdr:nvSpPr>
      <xdr:spPr>
        <a:xfrm>
          <a:off x="4686300" y="1321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52301</xdr:rowOff>
    </xdr:from>
    <xdr:to>
      <xdr:col>20</xdr:col>
      <xdr:colOff>38100</xdr:colOff>
      <xdr:row>77</xdr:row>
      <xdr:rowOff>153901</xdr:rowOff>
    </xdr:to>
    <xdr:sp macro="" textlink="">
      <xdr:nvSpPr>
        <xdr:cNvPr id="193" name="楕円 192"/>
        <xdr:cNvSpPr/>
      </xdr:nvSpPr>
      <xdr:spPr>
        <a:xfrm>
          <a:off x="3746500" y="1325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145028</xdr:rowOff>
    </xdr:from>
    <xdr:ext cx="534377" cy="259045"/>
    <xdr:sp macro="" textlink="">
      <xdr:nvSpPr>
        <xdr:cNvPr id="194" name="テキスト ボックス 193"/>
        <xdr:cNvSpPr txBox="1"/>
      </xdr:nvSpPr>
      <xdr:spPr>
        <a:xfrm>
          <a:off x="3530111" y="1334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67418</xdr:rowOff>
    </xdr:from>
    <xdr:to>
      <xdr:col>15</xdr:col>
      <xdr:colOff>101600</xdr:colOff>
      <xdr:row>77</xdr:row>
      <xdr:rowOff>169018</xdr:rowOff>
    </xdr:to>
    <xdr:sp macro="" textlink="">
      <xdr:nvSpPr>
        <xdr:cNvPr id="195" name="楕円 194"/>
        <xdr:cNvSpPr/>
      </xdr:nvSpPr>
      <xdr:spPr>
        <a:xfrm>
          <a:off x="2857500" y="1326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160145</xdr:rowOff>
    </xdr:from>
    <xdr:ext cx="534377" cy="259045"/>
    <xdr:sp macro="" textlink="">
      <xdr:nvSpPr>
        <xdr:cNvPr id="196" name="テキスト ボックス 195"/>
        <xdr:cNvSpPr txBox="1"/>
      </xdr:nvSpPr>
      <xdr:spPr>
        <a:xfrm>
          <a:off x="2641111" y="1336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78761</xdr:rowOff>
    </xdr:from>
    <xdr:to>
      <xdr:col>10</xdr:col>
      <xdr:colOff>165100</xdr:colOff>
      <xdr:row>78</xdr:row>
      <xdr:rowOff>8911</xdr:rowOff>
    </xdr:to>
    <xdr:sp macro="" textlink="">
      <xdr:nvSpPr>
        <xdr:cNvPr id="197" name="楕円 196"/>
        <xdr:cNvSpPr/>
      </xdr:nvSpPr>
      <xdr:spPr>
        <a:xfrm>
          <a:off x="1968500" y="1328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38</xdr:rowOff>
    </xdr:from>
    <xdr:ext cx="534377" cy="259045"/>
    <xdr:sp macro="" textlink="">
      <xdr:nvSpPr>
        <xdr:cNvPr id="198" name="テキスト ボックス 197"/>
        <xdr:cNvSpPr txBox="1"/>
      </xdr:nvSpPr>
      <xdr:spPr>
        <a:xfrm>
          <a:off x="1752111" y="1337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81888</xdr:rowOff>
    </xdr:from>
    <xdr:to>
      <xdr:col>6</xdr:col>
      <xdr:colOff>38100</xdr:colOff>
      <xdr:row>78</xdr:row>
      <xdr:rowOff>12038</xdr:rowOff>
    </xdr:to>
    <xdr:sp macro="" textlink="">
      <xdr:nvSpPr>
        <xdr:cNvPr id="199" name="楕円 198"/>
        <xdr:cNvSpPr/>
      </xdr:nvSpPr>
      <xdr:spPr>
        <a:xfrm>
          <a:off x="1079500" y="1328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3165</xdr:rowOff>
    </xdr:from>
    <xdr:ext cx="534377" cy="259045"/>
    <xdr:sp macro="" textlink="">
      <xdr:nvSpPr>
        <xdr:cNvPr id="200" name="テキスト ボックス 199"/>
        <xdr:cNvSpPr txBox="1"/>
      </xdr:nvSpPr>
      <xdr:spPr>
        <a:xfrm>
          <a:off x="863111" y="1337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17825</xdr:rowOff>
    </xdr:from>
    <xdr:to>
      <xdr:col>24</xdr:col>
      <xdr:colOff>63500</xdr:colOff>
      <xdr:row>96</xdr:row>
      <xdr:rowOff>21155</xdr:rowOff>
    </xdr:to>
    <xdr:cxnSp macro="">
      <xdr:nvCxnSpPr>
        <xdr:cNvPr id="229" name="直線コネクタ 228"/>
        <xdr:cNvCxnSpPr/>
      </xdr:nvCxnSpPr>
      <xdr:spPr>
        <a:xfrm>
          <a:off x="3797300" y="16477025"/>
          <a:ext cx="838200" cy="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48310</xdr:rowOff>
    </xdr:from>
    <xdr:ext cx="534377" cy="259045"/>
    <xdr:sp macro="" textlink="">
      <xdr:nvSpPr>
        <xdr:cNvPr id="230" name="扶助費平均値テキスト"/>
        <xdr:cNvSpPr txBox="1"/>
      </xdr:nvSpPr>
      <xdr:spPr>
        <a:xfrm>
          <a:off x="4686300" y="16164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17825</xdr:rowOff>
    </xdr:from>
    <xdr:to>
      <xdr:col>19</xdr:col>
      <xdr:colOff>177800</xdr:colOff>
      <xdr:row>96</xdr:row>
      <xdr:rowOff>134710</xdr:rowOff>
    </xdr:to>
    <xdr:cxnSp macro="">
      <xdr:nvCxnSpPr>
        <xdr:cNvPr id="232" name="直線コネクタ 231"/>
        <xdr:cNvCxnSpPr/>
      </xdr:nvCxnSpPr>
      <xdr:spPr>
        <a:xfrm flipV="1">
          <a:off x="2908300" y="16477025"/>
          <a:ext cx="889000" cy="11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80460</xdr:rowOff>
    </xdr:from>
    <xdr:ext cx="534377" cy="259045"/>
    <xdr:sp macro="" textlink="">
      <xdr:nvSpPr>
        <xdr:cNvPr id="234" name="テキスト ボックス 233"/>
        <xdr:cNvSpPr txBox="1"/>
      </xdr:nvSpPr>
      <xdr:spPr>
        <a:xfrm>
          <a:off x="3530111" y="160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123972</xdr:rowOff>
    </xdr:from>
    <xdr:to>
      <xdr:col>15</xdr:col>
      <xdr:colOff>50800</xdr:colOff>
      <xdr:row>96</xdr:row>
      <xdr:rowOff>134710</xdr:rowOff>
    </xdr:to>
    <xdr:cxnSp macro="">
      <xdr:nvCxnSpPr>
        <xdr:cNvPr id="235" name="直線コネクタ 234"/>
        <xdr:cNvCxnSpPr/>
      </xdr:nvCxnSpPr>
      <xdr:spPr>
        <a:xfrm>
          <a:off x="2019300" y="16583172"/>
          <a:ext cx="889000" cy="10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80382</xdr:rowOff>
    </xdr:from>
    <xdr:ext cx="534377" cy="259045"/>
    <xdr:sp macro="" textlink="">
      <xdr:nvSpPr>
        <xdr:cNvPr id="237" name="テキスト ボックス 236"/>
        <xdr:cNvSpPr txBox="1"/>
      </xdr:nvSpPr>
      <xdr:spPr>
        <a:xfrm>
          <a:off x="2641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123972</xdr:rowOff>
    </xdr:from>
    <xdr:to>
      <xdr:col>10</xdr:col>
      <xdr:colOff>114300</xdr:colOff>
      <xdr:row>96</xdr:row>
      <xdr:rowOff>143594</xdr:rowOff>
    </xdr:to>
    <xdr:cxnSp macro="">
      <xdr:nvCxnSpPr>
        <xdr:cNvPr id="238" name="直線コネクタ 237"/>
        <xdr:cNvCxnSpPr/>
      </xdr:nvCxnSpPr>
      <xdr:spPr>
        <a:xfrm flipV="1">
          <a:off x="1130300" y="16583172"/>
          <a:ext cx="8890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107320</xdr:rowOff>
    </xdr:from>
    <xdr:ext cx="534377" cy="259045"/>
    <xdr:sp macro="" textlink="">
      <xdr:nvSpPr>
        <xdr:cNvPr id="240" name="テキスト ボックス 239"/>
        <xdr:cNvSpPr txBox="1"/>
      </xdr:nvSpPr>
      <xdr:spPr>
        <a:xfrm>
          <a:off x="1752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125730</xdr:rowOff>
    </xdr:from>
    <xdr:ext cx="534377" cy="259045"/>
    <xdr:sp macro="" textlink="">
      <xdr:nvSpPr>
        <xdr:cNvPr id="242" name="テキスト ボックス 241"/>
        <xdr:cNvSpPr txBox="1"/>
      </xdr:nvSpPr>
      <xdr:spPr>
        <a:xfrm>
          <a:off x="863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141805</xdr:rowOff>
    </xdr:from>
    <xdr:to>
      <xdr:col>24</xdr:col>
      <xdr:colOff>114300</xdr:colOff>
      <xdr:row>96</xdr:row>
      <xdr:rowOff>71955</xdr:rowOff>
    </xdr:to>
    <xdr:sp macro="" textlink="">
      <xdr:nvSpPr>
        <xdr:cNvPr id="248" name="楕円 247"/>
        <xdr:cNvSpPr/>
      </xdr:nvSpPr>
      <xdr:spPr>
        <a:xfrm>
          <a:off x="4584700" y="164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120232</xdr:rowOff>
    </xdr:from>
    <xdr:ext cx="534377" cy="259045"/>
    <xdr:sp macro="" textlink="">
      <xdr:nvSpPr>
        <xdr:cNvPr id="249" name="扶助費該当値テキスト"/>
        <xdr:cNvSpPr txBox="1"/>
      </xdr:nvSpPr>
      <xdr:spPr>
        <a:xfrm>
          <a:off x="4686300" y="1640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138475</xdr:rowOff>
    </xdr:from>
    <xdr:to>
      <xdr:col>20</xdr:col>
      <xdr:colOff>38100</xdr:colOff>
      <xdr:row>96</xdr:row>
      <xdr:rowOff>68625</xdr:rowOff>
    </xdr:to>
    <xdr:sp macro="" textlink="">
      <xdr:nvSpPr>
        <xdr:cNvPr id="250" name="楕円 249"/>
        <xdr:cNvSpPr/>
      </xdr:nvSpPr>
      <xdr:spPr>
        <a:xfrm>
          <a:off x="3746500" y="164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59752</xdr:rowOff>
    </xdr:from>
    <xdr:ext cx="534377" cy="259045"/>
    <xdr:sp macro="" textlink="">
      <xdr:nvSpPr>
        <xdr:cNvPr id="251" name="テキスト ボックス 250"/>
        <xdr:cNvSpPr txBox="1"/>
      </xdr:nvSpPr>
      <xdr:spPr>
        <a:xfrm>
          <a:off x="3530111" y="1651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83910</xdr:rowOff>
    </xdr:from>
    <xdr:to>
      <xdr:col>15</xdr:col>
      <xdr:colOff>101600</xdr:colOff>
      <xdr:row>97</xdr:row>
      <xdr:rowOff>14060</xdr:rowOff>
    </xdr:to>
    <xdr:sp macro="" textlink="">
      <xdr:nvSpPr>
        <xdr:cNvPr id="252" name="楕円 251"/>
        <xdr:cNvSpPr/>
      </xdr:nvSpPr>
      <xdr:spPr>
        <a:xfrm>
          <a:off x="2857500" y="1654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5187</xdr:rowOff>
    </xdr:from>
    <xdr:ext cx="534377" cy="259045"/>
    <xdr:sp macro="" textlink="">
      <xdr:nvSpPr>
        <xdr:cNvPr id="253" name="テキスト ボックス 252"/>
        <xdr:cNvSpPr txBox="1"/>
      </xdr:nvSpPr>
      <xdr:spPr>
        <a:xfrm>
          <a:off x="2641111" y="1663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73172</xdr:rowOff>
    </xdr:from>
    <xdr:to>
      <xdr:col>10</xdr:col>
      <xdr:colOff>165100</xdr:colOff>
      <xdr:row>97</xdr:row>
      <xdr:rowOff>3322</xdr:rowOff>
    </xdr:to>
    <xdr:sp macro="" textlink="">
      <xdr:nvSpPr>
        <xdr:cNvPr id="254" name="楕円 253"/>
        <xdr:cNvSpPr/>
      </xdr:nvSpPr>
      <xdr:spPr>
        <a:xfrm>
          <a:off x="1968500" y="1653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165899</xdr:rowOff>
    </xdr:from>
    <xdr:ext cx="534377" cy="259045"/>
    <xdr:sp macro="" textlink="">
      <xdr:nvSpPr>
        <xdr:cNvPr id="255" name="テキスト ボックス 254"/>
        <xdr:cNvSpPr txBox="1"/>
      </xdr:nvSpPr>
      <xdr:spPr>
        <a:xfrm>
          <a:off x="1752111" y="1662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92794</xdr:rowOff>
    </xdr:from>
    <xdr:to>
      <xdr:col>6</xdr:col>
      <xdr:colOff>38100</xdr:colOff>
      <xdr:row>97</xdr:row>
      <xdr:rowOff>22944</xdr:rowOff>
    </xdr:to>
    <xdr:sp macro="" textlink="">
      <xdr:nvSpPr>
        <xdr:cNvPr id="256" name="楕円 255"/>
        <xdr:cNvSpPr/>
      </xdr:nvSpPr>
      <xdr:spPr>
        <a:xfrm>
          <a:off x="1079500" y="1655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14071</xdr:rowOff>
    </xdr:from>
    <xdr:ext cx="534377" cy="259045"/>
    <xdr:sp macro="" textlink="">
      <xdr:nvSpPr>
        <xdr:cNvPr id="257" name="テキスト ボックス 256"/>
        <xdr:cNvSpPr txBox="1"/>
      </xdr:nvSpPr>
      <xdr:spPr>
        <a:xfrm>
          <a:off x="863111" y="1664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55600</xdr:rowOff>
    </xdr:from>
    <xdr:to>
      <xdr:col>55</xdr:col>
      <xdr:colOff>0</xdr:colOff>
      <xdr:row>38</xdr:row>
      <xdr:rowOff>56049</xdr:rowOff>
    </xdr:to>
    <xdr:cxnSp macro="">
      <xdr:nvCxnSpPr>
        <xdr:cNvPr id="286" name="直線コネクタ 285"/>
        <xdr:cNvCxnSpPr/>
      </xdr:nvCxnSpPr>
      <xdr:spPr>
        <a:xfrm flipV="1">
          <a:off x="9639300" y="6570700"/>
          <a:ext cx="838200" cy="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37634</xdr:rowOff>
    </xdr:from>
    <xdr:ext cx="599010" cy="259045"/>
    <xdr:sp macro="" textlink="">
      <xdr:nvSpPr>
        <xdr:cNvPr id="287" name="補助費等平均値テキスト"/>
        <xdr:cNvSpPr txBox="1"/>
      </xdr:nvSpPr>
      <xdr:spPr>
        <a:xfrm>
          <a:off x="10528300" y="6038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8651</xdr:rowOff>
    </xdr:from>
    <xdr:to>
      <xdr:col>50</xdr:col>
      <xdr:colOff>114300</xdr:colOff>
      <xdr:row>38</xdr:row>
      <xdr:rowOff>56049</xdr:rowOff>
    </xdr:to>
    <xdr:cxnSp macro="">
      <xdr:nvCxnSpPr>
        <xdr:cNvPr id="289" name="直線コネクタ 288"/>
        <xdr:cNvCxnSpPr/>
      </xdr:nvCxnSpPr>
      <xdr:spPr>
        <a:xfrm>
          <a:off x="8750300" y="6352301"/>
          <a:ext cx="889000" cy="21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1936</xdr:rowOff>
    </xdr:from>
    <xdr:ext cx="599010" cy="259045"/>
    <xdr:sp macro="" textlink="">
      <xdr:nvSpPr>
        <xdr:cNvPr id="291" name="テキスト ボックス 290"/>
        <xdr:cNvSpPr txBox="1"/>
      </xdr:nvSpPr>
      <xdr:spPr>
        <a:xfrm>
          <a:off x="9339795" y="600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8651</xdr:rowOff>
    </xdr:from>
    <xdr:to>
      <xdr:col>45</xdr:col>
      <xdr:colOff>177800</xdr:colOff>
      <xdr:row>38</xdr:row>
      <xdr:rowOff>57090</xdr:rowOff>
    </xdr:to>
    <xdr:cxnSp macro="">
      <xdr:nvCxnSpPr>
        <xdr:cNvPr id="292" name="直線コネクタ 291"/>
        <xdr:cNvCxnSpPr/>
      </xdr:nvCxnSpPr>
      <xdr:spPr>
        <a:xfrm flipV="1">
          <a:off x="7861300" y="6352301"/>
          <a:ext cx="889000" cy="21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155331</xdr:rowOff>
    </xdr:from>
    <xdr:ext cx="599010" cy="259045"/>
    <xdr:sp macro="" textlink="">
      <xdr:nvSpPr>
        <xdr:cNvPr id="294" name="テキスト ボックス 293"/>
        <xdr:cNvSpPr txBox="1"/>
      </xdr:nvSpPr>
      <xdr:spPr>
        <a:xfrm>
          <a:off x="8450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98676</xdr:rowOff>
    </xdr:from>
    <xdr:to>
      <xdr:col>41</xdr:col>
      <xdr:colOff>50800</xdr:colOff>
      <xdr:row>38</xdr:row>
      <xdr:rowOff>57090</xdr:rowOff>
    </xdr:to>
    <xdr:cxnSp macro="">
      <xdr:nvCxnSpPr>
        <xdr:cNvPr id="295" name="直線コネクタ 294"/>
        <xdr:cNvCxnSpPr/>
      </xdr:nvCxnSpPr>
      <xdr:spPr>
        <a:xfrm>
          <a:off x="6972300" y="6442326"/>
          <a:ext cx="889000" cy="129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75959</xdr:rowOff>
    </xdr:from>
    <xdr:ext cx="599010" cy="259045"/>
    <xdr:sp macro="" textlink="">
      <xdr:nvSpPr>
        <xdr:cNvPr id="297" name="テキスト ボックス 296"/>
        <xdr:cNvSpPr txBox="1"/>
      </xdr:nvSpPr>
      <xdr:spPr>
        <a:xfrm>
          <a:off x="7561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94832</xdr:rowOff>
    </xdr:from>
    <xdr:ext cx="599010" cy="259045"/>
    <xdr:sp macro="" textlink="">
      <xdr:nvSpPr>
        <xdr:cNvPr id="299" name="テキスト ボックス 298"/>
        <xdr:cNvSpPr txBox="1"/>
      </xdr:nvSpPr>
      <xdr:spPr>
        <a:xfrm>
          <a:off x="6672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4800</xdr:rowOff>
    </xdr:from>
    <xdr:to>
      <xdr:col>55</xdr:col>
      <xdr:colOff>50800</xdr:colOff>
      <xdr:row>38</xdr:row>
      <xdr:rowOff>106400</xdr:rowOff>
    </xdr:to>
    <xdr:sp macro="" textlink="">
      <xdr:nvSpPr>
        <xdr:cNvPr id="305" name="楕円 304"/>
        <xdr:cNvSpPr/>
      </xdr:nvSpPr>
      <xdr:spPr>
        <a:xfrm>
          <a:off x="10426700" y="65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91177</xdr:rowOff>
    </xdr:from>
    <xdr:ext cx="534377" cy="259045"/>
    <xdr:sp macro="" textlink="">
      <xdr:nvSpPr>
        <xdr:cNvPr id="306" name="補助費等該当値テキスト"/>
        <xdr:cNvSpPr txBox="1"/>
      </xdr:nvSpPr>
      <xdr:spPr>
        <a:xfrm>
          <a:off x="10528300" y="643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5249</xdr:rowOff>
    </xdr:from>
    <xdr:to>
      <xdr:col>50</xdr:col>
      <xdr:colOff>165100</xdr:colOff>
      <xdr:row>38</xdr:row>
      <xdr:rowOff>106849</xdr:rowOff>
    </xdr:to>
    <xdr:sp macro="" textlink="">
      <xdr:nvSpPr>
        <xdr:cNvPr id="307" name="楕円 306"/>
        <xdr:cNvSpPr/>
      </xdr:nvSpPr>
      <xdr:spPr>
        <a:xfrm>
          <a:off x="9588500" y="652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97976</xdr:rowOff>
    </xdr:from>
    <xdr:ext cx="534377" cy="259045"/>
    <xdr:sp macro="" textlink="">
      <xdr:nvSpPr>
        <xdr:cNvPr id="308" name="テキスト ボックス 307"/>
        <xdr:cNvSpPr txBox="1"/>
      </xdr:nvSpPr>
      <xdr:spPr>
        <a:xfrm>
          <a:off x="9372111" y="661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129301</xdr:rowOff>
    </xdr:from>
    <xdr:to>
      <xdr:col>46</xdr:col>
      <xdr:colOff>38100</xdr:colOff>
      <xdr:row>37</xdr:row>
      <xdr:rowOff>59451</xdr:rowOff>
    </xdr:to>
    <xdr:sp macro="" textlink="">
      <xdr:nvSpPr>
        <xdr:cNvPr id="309" name="楕円 308"/>
        <xdr:cNvSpPr/>
      </xdr:nvSpPr>
      <xdr:spPr>
        <a:xfrm>
          <a:off x="8699500" y="630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50578</xdr:rowOff>
    </xdr:from>
    <xdr:ext cx="599010" cy="259045"/>
    <xdr:sp macro="" textlink="">
      <xdr:nvSpPr>
        <xdr:cNvPr id="310" name="テキスト ボックス 309"/>
        <xdr:cNvSpPr txBox="1"/>
      </xdr:nvSpPr>
      <xdr:spPr>
        <a:xfrm>
          <a:off x="8450795" y="639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6290</xdr:rowOff>
    </xdr:from>
    <xdr:to>
      <xdr:col>41</xdr:col>
      <xdr:colOff>101600</xdr:colOff>
      <xdr:row>38</xdr:row>
      <xdr:rowOff>107890</xdr:rowOff>
    </xdr:to>
    <xdr:sp macro="" textlink="">
      <xdr:nvSpPr>
        <xdr:cNvPr id="311" name="楕円 310"/>
        <xdr:cNvSpPr/>
      </xdr:nvSpPr>
      <xdr:spPr>
        <a:xfrm>
          <a:off x="7810500" y="652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99017</xdr:rowOff>
    </xdr:from>
    <xdr:ext cx="534377" cy="259045"/>
    <xdr:sp macro="" textlink="">
      <xdr:nvSpPr>
        <xdr:cNvPr id="312" name="テキスト ボックス 311"/>
        <xdr:cNvSpPr txBox="1"/>
      </xdr:nvSpPr>
      <xdr:spPr>
        <a:xfrm>
          <a:off x="7594111" y="661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47876</xdr:rowOff>
    </xdr:from>
    <xdr:to>
      <xdr:col>36</xdr:col>
      <xdr:colOff>165100</xdr:colOff>
      <xdr:row>37</xdr:row>
      <xdr:rowOff>149476</xdr:rowOff>
    </xdr:to>
    <xdr:sp macro="" textlink="">
      <xdr:nvSpPr>
        <xdr:cNvPr id="313" name="楕円 312"/>
        <xdr:cNvSpPr/>
      </xdr:nvSpPr>
      <xdr:spPr>
        <a:xfrm>
          <a:off x="6921500" y="639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140603</xdr:rowOff>
    </xdr:from>
    <xdr:ext cx="599010" cy="259045"/>
    <xdr:sp macro="" textlink="">
      <xdr:nvSpPr>
        <xdr:cNvPr id="314" name="テキスト ボックス 313"/>
        <xdr:cNvSpPr txBox="1"/>
      </xdr:nvSpPr>
      <xdr:spPr>
        <a:xfrm>
          <a:off x="6672795" y="6484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44634</xdr:rowOff>
    </xdr:from>
    <xdr:to>
      <xdr:col>55</xdr:col>
      <xdr:colOff>0</xdr:colOff>
      <xdr:row>57</xdr:row>
      <xdr:rowOff>90627</xdr:rowOff>
    </xdr:to>
    <xdr:cxnSp macro="">
      <xdr:nvCxnSpPr>
        <xdr:cNvPr id="339" name="直線コネクタ 338"/>
        <xdr:cNvCxnSpPr/>
      </xdr:nvCxnSpPr>
      <xdr:spPr>
        <a:xfrm>
          <a:off x="9639300" y="9645834"/>
          <a:ext cx="838200" cy="21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7617</xdr:rowOff>
    </xdr:from>
    <xdr:ext cx="599010" cy="259045"/>
    <xdr:sp macro="" textlink="">
      <xdr:nvSpPr>
        <xdr:cNvPr id="340" name="普通建設事業費平均値テキスト"/>
        <xdr:cNvSpPr txBox="1"/>
      </xdr:nvSpPr>
      <xdr:spPr>
        <a:xfrm>
          <a:off x="10528300" y="9608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44634</xdr:rowOff>
    </xdr:from>
    <xdr:to>
      <xdr:col>50</xdr:col>
      <xdr:colOff>114300</xdr:colOff>
      <xdr:row>57</xdr:row>
      <xdr:rowOff>24467</xdr:rowOff>
    </xdr:to>
    <xdr:cxnSp macro="">
      <xdr:nvCxnSpPr>
        <xdr:cNvPr id="342" name="直線コネクタ 341"/>
        <xdr:cNvCxnSpPr/>
      </xdr:nvCxnSpPr>
      <xdr:spPr>
        <a:xfrm flipV="1">
          <a:off x="8750300" y="9645834"/>
          <a:ext cx="889000" cy="15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80205</xdr:rowOff>
    </xdr:from>
    <xdr:ext cx="599010" cy="259045"/>
    <xdr:sp macro="" textlink="">
      <xdr:nvSpPr>
        <xdr:cNvPr id="344" name="テキスト ボックス 343"/>
        <xdr:cNvSpPr txBox="1"/>
      </xdr:nvSpPr>
      <xdr:spPr>
        <a:xfrm>
          <a:off x="9339795" y="985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24467</xdr:rowOff>
    </xdr:from>
    <xdr:to>
      <xdr:col>45</xdr:col>
      <xdr:colOff>177800</xdr:colOff>
      <xdr:row>57</xdr:row>
      <xdr:rowOff>83382</xdr:rowOff>
    </xdr:to>
    <xdr:cxnSp macro="">
      <xdr:nvCxnSpPr>
        <xdr:cNvPr id="345" name="直線コネクタ 344"/>
        <xdr:cNvCxnSpPr/>
      </xdr:nvCxnSpPr>
      <xdr:spPr>
        <a:xfrm flipV="1">
          <a:off x="7861300" y="9797117"/>
          <a:ext cx="889000" cy="5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66736</xdr:rowOff>
    </xdr:from>
    <xdr:ext cx="599010" cy="259045"/>
    <xdr:sp macro="" textlink="">
      <xdr:nvSpPr>
        <xdr:cNvPr id="347" name="テキスト ボックス 346"/>
        <xdr:cNvSpPr txBox="1"/>
      </xdr:nvSpPr>
      <xdr:spPr>
        <a:xfrm>
          <a:off x="8450795" y="9839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83382</xdr:rowOff>
    </xdr:from>
    <xdr:to>
      <xdr:col>41</xdr:col>
      <xdr:colOff>50800</xdr:colOff>
      <xdr:row>57</xdr:row>
      <xdr:rowOff>135362</xdr:rowOff>
    </xdr:to>
    <xdr:cxnSp macro="">
      <xdr:nvCxnSpPr>
        <xdr:cNvPr id="348" name="直線コネクタ 347"/>
        <xdr:cNvCxnSpPr/>
      </xdr:nvCxnSpPr>
      <xdr:spPr>
        <a:xfrm flipV="1">
          <a:off x="6972300" y="9856032"/>
          <a:ext cx="889000" cy="5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110800</xdr:rowOff>
    </xdr:from>
    <xdr:ext cx="599010" cy="259045"/>
    <xdr:sp macro="" textlink="">
      <xdr:nvSpPr>
        <xdr:cNvPr id="350" name="テキスト ボックス 349"/>
        <xdr:cNvSpPr txBox="1"/>
      </xdr:nvSpPr>
      <xdr:spPr>
        <a:xfrm>
          <a:off x="7561795" y="954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108969</xdr:rowOff>
    </xdr:from>
    <xdr:ext cx="599010" cy="259045"/>
    <xdr:sp macro="" textlink="">
      <xdr:nvSpPr>
        <xdr:cNvPr id="352" name="テキスト ボックス 351"/>
        <xdr:cNvSpPr txBox="1"/>
      </xdr:nvSpPr>
      <xdr:spPr>
        <a:xfrm>
          <a:off x="6672795" y="953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39827</xdr:rowOff>
    </xdr:from>
    <xdr:to>
      <xdr:col>55</xdr:col>
      <xdr:colOff>50800</xdr:colOff>
      <xdr:row>57</xdr:row>
      <xdr:rowOff>141427</xdr:rowOff>
    </xdr:to>
    <xdr:sp macro="" textlink="">
      <xdr:nvSpPr>
        <xdr:cNvPr id="358" name="楕円 357"/>
        <xdr:cNvSpPr/>
      </xdr:nvSpPr>
      <xdr:spPr>
        <a:xfrm>
          <a:off x="10426700" y="981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134618</xdr:rowOff>
    </xdr:from>
    <xdr:ext cx="599010" cy="259045"/>
    <xdr:sp macro="" textlink="">
      <xdr:nvSpPr>
        <xdr:cNvPr id="359" name="普通建設事業費該当値テキスト"/>
        <xdr:cNvSpPr txBox="1"/>
      </xdr:nvSpPr>
      <xdr:spPr>
        <a:xfrm>
          <a:off x="10528300" y="9735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165284</xdr:rowOff>
    </xdr:from>
    <xdr:to>
      <xdr:col>50</xdr:col>
      <xdr:colOff>165100</xdr:colOff>
      <xdr:row>56</xdr:row>
      <xdr:rowOff>95434</xdr:rowOff>
    </xdr:to>
    <xdr:sp macro="" textlink="">
      <xdr:nvSpPr>
        <xdr:cNvPr id="360" name="楕円 359"/>
        <xdr:cNvSpPr/>
      </xdr:nvSpPr>
      <xdr:spPr>
        <a:xfrm>
          <a:off x="9588500" y="959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111961</xdr:rowOff>
    </xdr:from>
    <xdr:ext cx="599010" cy="259045"/>
    <xdr:sp macro="" textlink="">
      <xdr:nvSpPr>
        <xdr:cNvPr id="361" name="テキスト ボックス 360"/>
        <xdr:cNvSpPr txBox="1"/>
      </xdr:nvSpPr>
      <xdr:spPr>
        <a:xfrm>
          <a:off x="9339795" y="9370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145117</xdr:rowOff>
    </xdr:from>
    <xdr:to>
      <xdr:col>46</xdr:col>
      <xdr:colOff>38100</xdr:colOff>
      <xdr:row>57</xdr:row>
      <xdr:rowOff>75267</xdr:rowOff>
    </xdr:to>
    <xdr:sp macro="" textlink="">
      <xdr:nvSpPr>
        <xdr:cNvPr id="362" name="楕円 361"/>
        <xdr:cNvSpPr/>
      </xdr:nvSpPr>
      <xdr:spPr>
        <a:xfrm>
          <a:off x="8699500" y="974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91794</xdr:rowOff>
    </xdr:from>
    <xdr:ext cx="599010" cy="259045"/>
    <xdr:sp macro="" textlink="">
      <xdr:nvSpPr>
        <xdr:cNvPr id="363" name="テキスト ボックス 362"/>
        <xdr:cNvSpPr txBox="1"/>
      </xdr:nvSpPr>
      <xdr:spPr>
        <a:xfrm>
          <a:off x="8450795" y="952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32582</xdr:rowOff>
    </xdr:from>
    <xdr:to>
      <xdr:col>41</xdr:col>
      <xdr:colOff>101600</xdr:colOff>
      <xdr:row>57</xdr:row>
      <xdr:rowOff>134182</xdr:rowOff>
    </xdr:to>
    <xdr:sp macro="" textlink="">
      <xdr:nvSpPr>
        <xdr:cNvPr id="364" name="楕円 363"/>
        <xdr:cNvSpPr/>
      </xdr:nvSpPr>
      <xdr:spPr>
        <a:xfrm>
          <a:off x="7810500" y="980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125309</xdr:rowOff>
    </xdr:from>
    <xdr:ext cx="599010" cy="259045"/>
    <xdr:sp macro="" textlink="">
      <xdr:nvSpPr>
        <xdr:cNvPr id="365" name="テキスト ボックス 364"/>
        <xdr:cNvSpPr txBox="1"/>
      </xdr:nvSpPr>
      <xdr:spPr>
        <a:xfrm>
          <a:off x="7561795" y="9897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84562</xdr:rowOff>
    </xdr:from>
    <xdr:to>
      <xdr:col>36</xdr:col>
      <xdr:colOff>165100</xdr:colOff>
      <xdr:row>58</xdr:row>
      <xdr:rowOff>14712</xdr:rowOff>
    </xdr:to>
    <xdr:sp macro="" textlink="">
      <xdr:nvSpPr>
        <xdr:cNvPr id="366" name="楕円 365"/>
        <xdr:cNvSpPr/>
      </xdr:nvSpPr>
      <xdr:spPr>
        <a:xfrm>
          <a:off x="6921500" y="985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5839</xdr:rowOff>
    </xdr:from>
    <xdr:ext cx="599010" cy="259045"/>
    <xdr:sp macro="" textlink="">
      <xdr:nvSpPr>
        <xdr:cNvPr id="367" name="テキスト ボックス 366"/>
        <xdr:cNvSpPr txBox="1"/>
      </xdr:nvSpPr>
      <xdr:spPr>
        <a:xfrm>
          <a:off x="6672795" y="9949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140439</xdr:rowOff>
    </xdr:from>
    <xdr:to>
      <xdr:col>55</xdr:col>
      <xdr:colOff>0</xdr:colOff>
      <xdr:row>77</xdr:row>
      <xdr:rowOff>149389</xdr:rowOff>
    </xdr:to>
    <xdr:cxnSp macro="">
      <xdr:nvCxnSpPr>
        <xdr:cNvPr id="392" name="直線コネクタ 391"/>
        <xdr:cNvCxnSpPr/>
      </xdr:nvCxnSpPr>
      <xdr:spPr>
        <a:xfrm>
          <a:off x="9639300" y="13170639"/>
          <a:ext cx="838200" cy="18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79822</xdr:rowOff>
    </xdr:from>
    <xdr:ext cx="534377" cy="259045"/>
    <xdr:sp macro="" textlink="">
      <xdr:nvSpPr>
        <xdr:cNvPr id="393" name="普通建設事業費 （ うち新規整備　）平均値テキスト"/>
        <xdr:cNvSpPr txBox="1"/>
      </xdr:nvSpPr>
      <xdr:spPr>
        <a:xfrm>
          <a:off x="10528300" y="13281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140439</xdr:rowOff>
    </xdr:from>
    <xdr:to>
      <xdr:col>50</xdr:col>
      <xdr:colOff>114300</xdr:colOff>
      <xdr:row>77</xdr:row>
      <xdr:rowOff>94630</xdr:rowOff>
    </xdr:to>
    <xdr:cxnSp macro="">
      <xdr:nvCxnSpPr>
        <xdr:cNvPr id="395" name="直線コネクタ 394"/>
        <xdr:cNvCxnSpPr/>
      </xdr:nvCxnSpPr>
      <xdr:spPr>
        <a:xfrm flipV="1">
          <a:off x="8750300" y="13170639"/>
          <a:ext cx="889000" cy="12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28781</xdr:rowOff>
    </xdr:from>
    <xdr:ext cx="534377" cy="259045"/>
    <xdr:sp macro="" textlink="">
      <xdr:nvSpPr>
        <xdr:cNvPr id="397" name="テキスト ボックス 396"/>
        <xdr:cNvSpPr txBox="1"/>
      </xdr:nvSpPr>
      <xdr:spPr>
        <a:xfrm>
          <a:off x="9372111" y="1340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94630</xdr:rowOff>
    </xdr:from>
    <xdr:to>
      <xdr:col>45</xdr:col>
      <xdr:colOff>177800</xdr:colOff>
      <xdr:row>78</xdr:row>
      <xdr:rowOff>22445</xdr:rowOff>
    </xdr:to>
    <xdr:cxnSp macro="">
      <xdr:nvCxnSpPr>
        <xdr:cNvPr id="398" name="直線コネクタ 397"/>
        <xdr:cNvCxnSpPr/>
      </xdr:nvCxnSpPr>
      <xdr:spPr>
        <a:xfrm flipV="1">
          <a:off x="7861300" y="13296280"/>
          <a:ext cx="889000" cy="9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21841</xdr:rowOff>
    </xdr:from>
    <xdr:ext cx="534377" cy="259045"/>
    <xdr:sp macro="" textlink="">
      <xdr:nvSpPr>
        <xdr:cNvPr id="400" name="テキスト ボックス 399"/>
        <xdr:cNvSpPr txBox="1"/>
      </xdr:nvSpPr>
      <xdr:spPr>
        <a:xfrm>
          <a:off x="8483111" y="1339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19890</xdr:rowOff>
    </xdr:from>
    <xdr:to>
      <xdr:col>41</xdr:col>
      <xdr:colOff>50800</xdr:colOff>
      <xdr:row>78</xdr:row>
      <xdr:rowOff>22445</xdr:rowOff>
    </xdr:to>
    <xdr:cxnSp macro="">
      <xdr:nvCxnSpPr>
        <xdr:cNvPr id="401" name="直線コネクタ 400"/>
        <xdr:cNvCxnSpPr/>
      </xdr:nvCxnSpPr>
      <xdr:spPr>
        <a:xfrm>
          <a:off x="6972300" y="13392990"/>
          <a:ext cx="889000" cy="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48510</xdr:rowOff>
    </xdr:from>
    <xdr:ext cx="534377" cy="259045"/>
    <xdr:sp macro="" textlink="">
      <xdr:nvSpPr>
        <xdr:cNvPr id="403" name="テキスト ボックス 402"/>
        <xdr:cNvSpPr txBox="1"/>
      </xdr:nvSpPr>
      <xdr:spPr>
        <a:xfrm>
          <a:off x="7594111" y="1307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52920</xdr:rowOff>
    </xdr:from>
    <xdr:ext cx="534377" cy="259045"/>
    <xdr:sp macro="" textlink="">
      <xdr:nvSpPr>
        <xdr:cNvPr id="405" name="テキスト ボックス 404"/>
        <xdr:cNvSpPr txBox="1"/>
      </xdr:nvSpPr>
      <xdr:spPr>
        <a:xfrm>
          <a:off x="6705111" y="1308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98589</xdr:rowOff>
    </xdr:from>
    <xdr:to>
      <xdr:col>55</xdr:col>
      <xdr:colOff>50800</xdr:colOff>
      <xdr:row>78</xdr:row>
      <xdr:rowOff>28739</xdr:rowOff>
    </xdr:to>
    <xdr:sp macro="" textlink="">
      <xdr:nvSpPr>
        <xdr:cNvPr id="411" name="楕円 410"/>
        <xdr:cNvSpPr/>
      </xdr:nvSpPr>
      <xdr:spPr>
        <a:xfrm>
          <a:off x="10426700" y="1330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57966</xdr:rowOff>
    </xdr:from>
    <xdr:ext cx="534377" cy="259045"/>
    <xdr:sp macro="" textlink="">
      <xdr:nvSpPr>
        <xdr:cNvPr id="412" name="普通建設事業費 （ うち新規整備　）該当値テキスト"/>
        <xdr:cNvSpPr txBox="1"/>
      </xdr:nvSpPr>
      <xdr:spPr>
        <a:xfrm>
          <a:off x="10528300" y="1308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89639</xdr:rowOff>
    </xdr:from>
    <xdr:to>
      <xdr:col>50</xdr:col>
      <xdr:colOff>165100</xdr:colOff>
      <xdr:row>77</xdr:row>
      <xdr:rowOff>19789</xdr:rowOff>
    </xdr:to>
    <xdr:sp macro="" textlink="">
      <xdr:nvSpPr>
        <xdr:cNvPr id="413" name="楕円 412"/>
        <xdr:cNvSpPr/>
      </xdr:nvSpPr>
      <xdr:spPr>
        <a:xfrm>
          <a:off x="9588500" y="1311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36316</xdr:rowOff>
    </xdr:from>
    <xdr:ext cx="599010" cy="259045"/>
    <xdr:sp macro="" textlink="">
      <xdr:nvSpPr>
        <xdr:cNvPr id="414" name="テキスト ボックス 413"/>
        <xdr:cNvSpPr txBox="1"/>
      </xdr:nvSpPr>
      <xdr:spPr>
        <a:xfrm>
          <a:off x="9339795" y="12895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43830</xdr:rowOff>
    </xdr:from>
    <xdr:to>
      <xdr:col>46</xdr:col>
      <xdr:colOff>38100</xdr:colOff>
      <xdr:row>77</xdr:row>
      <xdr:rowOff>145430</xdr:rowOff>
    </xdr:to>
    <xdr:sp macro="" textlink="">
      <xdr:nvSpPr>
        <xdr:cNvPr id="415" name="楕円 414"/>
        <xdr:cNvSpPr/>
      </xdr:nvSpPr>
      <xdr:spPr>
        <a:xfrm>
          <a:off x="8699500" y="132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161957</xdr:rowOff>
    </xdr:from>
    <xdr:ext cx="599010" cy="259045"/>
    <xdr:sp macro="" textlink="">
      <xdr:nvSpPr>
        <xdr:cNvPr id="416" name="テキスト ボックス 415"/>
        <xdr:cNvSpPr txBox="1"/>
      </xdr:nvSpPr>
      <xdr:spPr>
        <a:xfrm>
          <a:off x="8450795" y="13020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143095</xdr:rowOff>
    </xdr:from>
    <xdr:to>
      <xdr:col>41</xdr:col>
      <xdr:colOff>101600</xdr:colOff>
      <xdr:row>78</xdr:row>
      <xdr:rowOff>73245</xdr:rowOff>
    </xdr:to>
    <xdr:sp macro="" textlink="">
      <xdr:nvSpPr>
        <xdr:cNvPr id="417" name="楕円 416"/>
        <xdr:cNvSpPr/>
      </xdr:nvSpPr>
      <xdr:spPr>
        <a:xfrm>
          <a:off x="7810500" y="1334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64372</xdr:rowOff>
    </xdr:from>
    <xdr:ext cx="469744" cy="259045"/>
    <xdr:sp macro="" textlink="">
      <xdr:nvSpPr>
        <xdr:cNvPr id="418" name="テキスト ボックス 417"/>
        <xdr:cNvSpPr txBox="1"/>
      </xdr:nvSpPr>
      <xdr:spPr>
        <a:xfrm>
          <a:off x="7626428" y="1343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140540</xdr:rowOff>
    </xdr:from>
    <xdr:to>
      <xdr:col>36</xdr:col>
      <xdr:colOff>165100</xdr:colOff>
      <xdr:row>78</xdr:row>
      <xdr:rowOff>70690</xdr:rowOff>
    </xdr:to>
    <xdr:sp macro="" textlink="">
      <xdr:nvSpPr>
        <xdr:cNvPr id="419" name="楕円 418"/>
        <xdr:cNvSpPr/>
      </xdr:nvSpPr>
      <xdr:spPr>
        <a:xfrm>
          <a:off x="6921500" y="1334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61817</xdr:rowOff>
    </xdr:from>
    <xdr:ext cx="469744" cy="259045"/>
    <xdr:sp macro="" textlink="">
      <xdr:nvSpPr>
        <xdr:cNvPr id="420" name="テキスト ボックス 419"/>
        <xdr:cNvSpPr txBox="1"/>
      </xdr:nvSpPr>
      <xdr:spPr>
        <a:xfrm>
          <a:off x="6737428" y="13434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115506</xdr:rowOff>
    </xdr:from>
    <xdr:to>
      <xdr:col>55</xdr:col>
      <xdr:colOff>0</xdr:colOff>
      <xdr:row>98</xdr:row>
      <xdr:rowOff>45558</xdr:rowOff>
    </xdr:to>
    <xdr:cxnSp macro="">
      <xdr:nvCxnSpPr>
        <xdr:cNvPr id="449" name="直線コネクタ 448"/>
        <xdr:cNvCxnSpPr/>
      </xdr:nvCxnSpPr>
      <xdr:spPr>
        <a:xfrm>
          <a:off x="9639300" y="16746156"/>
          <a:ext cx="838200" cy="10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53413</xdr:rowOff>
    </xdr:from>
    <xdr:ext cx="599010" cy="259045"/>
    <xdr:sp macro="" textlink="">
      <xdr:nvSpPr>
        <xdr:cNvPr id="450" name="普通建設事業費 （ うち更新整備　）平均値テキスト"/>
        <xdr:cNvSpPr txBox="1"/>
      </xdr:nvSpPr>
      <xdr:spPr>
        <a:xfrm>
          <a:off x="10528300" y="16512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115506</xdr:rowOff>
    </xdr:from>
    <xdr:to>
      <xdr:col>50</xdr:col>
      <xdr:colOff>114300</xdr:colOff>
      <xdr:row>98</xdr:row>
      <xdr:rowOff>19966</xdr:rowOff>
    </xdr:to>
    <xdr:cxnSp macro="">
      <xdr:nvCxnSpPr>
        <xdr:cNvPr id="452" name="直線コネクタ 451"/>
        <xdr:cNvCxnSpPr/>
      </xdr:nvCxnSpPr>
      <xdr:spPr>
        <a:xfrm flipV="1">
          <a:off x="8750300" y="16746156"/>
          <a:ext cx="889000" cy="7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170612</xdr:rowOff>
    </xdr:from>
    <xdr:ext cx="599010" cy="259045"/>
    <xdr:sp macro="" textlink="">
      <xdr:nvSpPr>
        <xdr:cNvPr id="454" name="テキスト ボックス 453"/>
        <xdr:cNvSpPr txBox="1"/>
      </xdr:nvSpPr>
      <xdr:spPr>
        <a:xfrm>
          <a:off x="9339795" y="164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72743</xdr:rowOff>
    </xdr:from>
    <xdr:to>
      <xdr:col>45</xdr:col>
      <xdr:colOff>177800</xdr:colOff>
      <xdr:row>98</xdr:row>
      <xdr:rowOff>19966</xdr:rowOff>
    </xdr:to>
    <xdr:cxnSp macro="">
      <xdr:nvCxnSpPr>
        <xdr:cNvPr id="455" name="直線コネクタ 454"/>
        <xdr:cNvCxnSpPr/>
      </xdr:nvCxnSpPr>
      <xdr:spPr>
        <a:xfrm>
          <a:off x="7861300" y="16703393"/>
          <a:ext cx="889000" cy="11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111954</xdr:rowOff>
    </xdr:from>
    <xdr:ext cx="599010" cy="259045"/>
    <xdr:sp macro="" textlink="">
      <xdr:nvSpPr>
        <xdr:cNvPr id="457" name="テキスト ボックス 456"/>
        <xdr:cNvSpPr txBox="1"/>
      </xdr:nvSpPr>
      <xdr:spPr>
        <a:xfrm>
          <a:off x="8450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72743</xdr:rowOff>
    </xdr:from>
    <xdr:to>
      <xdr:col>41</xdr:col>
      <xdr:colOff>50800</xdr:colOff>
      <xdr:row>98</xdr:row>
      <xdr:rowOff>59601</xdr:rowOff>
    </xdr:to>
    <xdr:cxnSp macro="">
      <xdr:nvCxnSpPr>
        <xdr:cNvPr id="458" name="直線コネクタ 457"/>
        <xdr:cNvCxnSpPr/>
      </xdr:nvCxnSpPr>
      <xdr:spPr>
        <a:xfrm flipV="1">
          <a:off x="6972300" y="16703393"/>
          <a:ext cx="889000" cy="15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158045</xdr:rowOff>
    </xdr:from>
    <xdr:ext cx="599010" cy="259045"/>
    <xdr:sp macro="" textlink="">
      <xdr:nvSpPr>
        <xdr:cNvPr id="460" name="テキスト ボックス 459"/>
        <xdr:cNvSpPr txBox="1"/>
      </xdr:nvSpPr>
      <xdr:spPr>
        <a:xfrm>
          <a:off x="7561795" y="167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18032</xdr:rowOff>
    </xdr:from>
    <xdr:ext cx="599010" cy="259045"/>
    <xdr:sp macro="" textlink="">
      <xdr:nvSpPr>
        <xdr:cNvPr id="462" name="テキスト ボックス 461"/>
        <xdr:cNvSpPr txBox="1"/>
      </xdr:nvSpPr>
      <xdr:spPr>
        <a:xfrm>
          <a:off x="6672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166208</xdr:rowOff>
    </xdr:from>
    <xdr:to>
      <xdr:col>55</xdr:col>
      <xdr:colOff>50800</xdr:colOff>
      <xdr:row>98</xdr:row>
      <xdr:rowOff>96358</xdr:rowOff>
    </xdr:to>
    <xdr:sp macro="" textlink="">
      <xdr:nvSpPr>
        <xdr:cNvPr id="468" name="楕円 467"/>
        <xdr:cNvSpPr/>
      </xdr:nvSpPr>
      <xdr:spPr>
        <a:xfrm>
          <a:off x="10426700" y="1679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144635</xdr:rowOff>
    </xdr:from>
    <xdr:ext cx="534377" cy="259045"/>
    <xdr:sp macro="" textlink="">
      <xdr:nvSpPr>
        <xdr:cNvPr id="469" name="普通建設事業費 （ うち更新整備　）該当値テキスト"/>
        <xdr:cNvSpPr txBox="1"/>
      </xdr:nvSpPr>
      <xdr:spPr>
        <a:xfrm>
          <a:off x="10528300" y="1677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64706</xdr:rowOff>
    </xdr:from>
    <xdr:to>
      <xdr:col>50</xdr:col>
      <xdr:colOff>165100</xdr:colOff>
      <xdr:row>97</xdr:row>
      <xdr:rowOff>166306</xdr:rowOff>
    </xdr:to>
    <xdr:sp macro="" textlink="">
      <xdr:nvSpPr>
        <xdr:cNvPr id="470" name="楕円 469"/>
        <xdr:cNvSpPr/>
      </xdr:nvSpPr>
      <xdr:spPr>
        <a:xfrm>
          <a:off x="9588500" y="1669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157433</xdr:rowOff>
    </xdr:from>
    <xdr:ext cx="599010" cy="259045"/>
    <xdr:sp macro="" textlink="">
      <xdr:nvSpPr>
        <xdr:cNvPr id="471" name="テキスト ボックス 470"/>
        <xdr:cNvSpPr txBox="1"/>
      </xdr:nvSpPr>
      <xdr:spPr>
        <a:xfrm>
          <a:off x="9339795" y="1678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140616</xdr:rowOff>
    </xdr:from>
    <xdr:to>
      <xdr:col>46</xdr:col>
      <xdr:colOff>38100</xdr:colOff>
      <xdr:row>98</xdr:row>
      <xdr:rowOff>70766</xdr:rowOff>
    </xdr:to>
    <xdr:sp macro="" textlink="">
      <xdr:nvSpPr>
        <xdr:cNvPr id="472" name="楕円 471"/>
        <xdr:cNvSpPr/>
      </xdr:nvSpPr>
      <xdr:spPr>
        <a:xfrm>
          <a:off x="8699500" y="1677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61893</xdr:rowOff>
    </xdr:from>
    <xdr:ext cx="599010" cy="259045"/>
    <xdr:sp macro="" textlink="">
      <xdr:nvSpPr>
        <xdr:cNvPr id="473" name="テキスト ボックス 472"/>
        <xdr:cNvSpPr txBox="1"/>
      </xdr:nvSpPr>
      <xdr:spPr>
        <a:xfrm>
          <a:off x="8450795" y="16863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21943</xdr:rowOff>
    </xdr:from>
    <xdr:to>
      <xdr:col>41</xdr:col>
      <xdr:colOff>101600</xdr:colOff>
      <xdr:row>97</xdr:row>
      <xdr:rowOff>123543</xdr:rowOff>
    </xdr:to>
    <xdr:sp macro="" textlink="">
      <xdr:nvSpPr>
        <xdr:cNvPr id="474" name="楕円 473"/>
        <xdr:cNvSpPr/>
      </xdr:nvSpPr>
      <xdr:spPr>
        <a:xfrm>
          <a:off x="7810500" y="1665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140070</xdr:rowOff>
    </xdr:from>
    <xdr:ext cx="599010" cy="259045"/>
    <xdr:sp macro="" textlink="">
      <xdr:nvSpPr>
        <xdr:cNvPr id="475" name="テキスト ボックス 474"/>
        <xdr:cNvSpPr txBox="1"/>
      </xdr:nvSpPr>
      <xdr:spPr>
        <a:xfrm>
          <a:off x="7561795" y="16427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8801</xdr:rowOff>
    </xdr:from>
    <xdr:to>
      <xdr:col>36</xdr:col>
      <xdr:colOff>165100</xdr:colOff>
      <xdr:row>98</xdr:row>
      <xdr:rowOff>110401</xdr:rowOff>
    </xdr:to>
    <xdr:sp macro="" textlink="">
      <xdr:nvSpPr>
        <xdr:cNvPr id="476" name="楕円 475"/>
        <xdr:cNvSpPr/>
      </xdr:nvSpPr>
      <xdr:spPr>
        <a:xfrm>
          <a:off x="6921500" y="1681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101528</xdr:rowOff>
    </xdr:from>
    <xdr:ext cx="534377" cy="259045"/>
    <xdr:sp macro="" textlink="">
      <xdr:nvSpPr>
        <xdr:cNvPr id="477" name="テキスト ボックス 476"/>
        <xdr:cNvSpPr txBox="1"/>
      </xdr:nvSpPr>
      <xdr:spPr>
        <a:xfrm>
          <a:off x="6705111" y="1690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25764</xdr:rowOff>
    </xdr:from>
    <xdr:to>
      <xdr:col>85</xdr:col>
      <xdr:colOff>127000</xdr:colOff>
      <xdr:row>39</xdr:row>
      <xdr:rowOff>27470</xdr:rowOff>
    </xdr:to>
    <xdr:cxnSp macro="">
      <xdr:nvCxnSpPr>
        <xdr:cNvPr id="506" name="直線コネクタ 505"/>
        <xdr:cNvCxnSpPr/>
      </xdr:nvCxnSpPr>
      <xdr:spPr>
        <a:xfrm>
          <a:off x="15481300" y="6712314"/>
          <a:ext cx="838200" cy="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6738</xdr:rowOff>
    </xdr:from>
    <xdr:to>
      <xdr:col>81</xdr:col>
      <xdr:colOff>50800</xdr:colOff>
      <xdr:row>39</xdr:row>
      <xdr:rowOff>25764</xdr:rowOff>
    </xdr:to>
    <xdr:cxnSp macro="">
      <xdr:nvCxnSpPr>
        <xdr:cNvPr id="509" name="直線コネクタ 508"/>
        <xdr:cNvCxnSpPr/>
      </xdr:nvCxnSpPr>
      <xdr:spPr>
        <a:xfrm>
          <a:off x="14592300" y="6693288"/>
          <a:ext cx="889000" cy="1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133551</xdr:rowOff>
    </xdr:from>
    <xdr:to>
      <xdr:col>76</xdr:col>
      <xdr:colOff>114300</xdr:colOff>
      <xdr:row>39</xdr:row>
      <xdr:rowOff>6738</xdr:rowOff>
    </xdr:to>
    <xdr:cxnSp macro="">
      <xdr:nvCxnSpPr>
        <xdr:cNvPr id="512" name="直線コネクタ 511"/>
        <xdr:cNvCxnSpPr/>
      </xdr:nvCxnSpPr>
      <xdr:spPr>
        <a:xfrm>
          <a:off x="13703300" y="6648651"/>
          <a:ext cx="889000" cy="4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4" name="テキスト ボックス 513"/>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133551</xdr:rowOff>
    </xdr:from>
    <xdr:to>
      <xdr:col>71</xdr:col>
      <xdr:colOff>177800</xdr:colOff>
      <xdr:row>38</xdr:row>
      <xdr:rowOff>166380</xdr:rowOff>
    </xdr:to>
    <xdr:cxnSp macro="">
      <xdr:nvCxnSpPr>
        <xdr:cNvPr id="515" name="直線コネクタ 514"/>
        <xdr:cNvCxnSpPr/>
      </xdr:nvCxnSpPr>
      <xdr:spPr>
        <a:xfrm flipV="1">
          <a:off x="12814300" y="6648651"/>
          <a:ext cx="889000" cy="3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42470</xdr:rowOff>
    </xdr:from>
    <xdr:ext cx="534377" cy="259045"/>
    <xdr:sp macro="" textlink="">
      <xdr:nvSpPr>
        <xdr:cNvPr id="517" name="テキスト ボックス 516"/>
        <xdr:cNvSpPr txBox="1"/>
      </xdr:nvSpPr>
      <xdr:spPr>
        <a:xfrm>
          <a:off x="13436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49830</xdr:rowOff>
    </xdr:from>
    <xdr:ext cx="534377" cy="259045"/>
    <xdr:sp macro="" textlink="">
      <xdr:nvSpPr>
        <xdr:cNvPr id="519" name="テキスト ボックス 518"/>
        <xdr:cNvSpPr txBox="1"/>
      </xdr:nvSpPr>
      <xdr:spPr>
        <a:xfrm>
          <a:off x="12547111" y="67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148120</xdr:rowOff>
    </xdr:from>
    <xdr:to>
      <xdr:col>85</xdr:col>
      <xdr:colOff>177800</xdr:colOff>
      <xdr:row>39</xdr:row>
      <xdr:rowOff>78270</xdr:rowOff>
    </xdr:to>
    <xdr:sp macro="" textlink="">
      <xdr:nvSpPr>
        <xdr:cNvPr id="525" name="楕円 524"/>
        <xdr:cNvSpPr/>
      </xdr:nvSpPr>
      <xdr:spPr>
        <a:xfrm>
          <a:off x="16268700" y="666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93484</xdr:rowOff>
    </xdr:from>
    <xdr:ext cx="469744" cy="259045"/>
    <xdr:sp macro="" textlink="">
      <xdr:nvSpPr>
        <xdr:cNvPr id="526" name="災害復旧事業費該当値テキスト"/>
        <xdr:cNvSpPr txBox="1"/>
      </xdr:nvSpPr>
      <xdr:spPr>
        <a:xfrm>
          <a:off x="16370300" y="6608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146414</xdr:rowOff>
    </xdr:from>
    <xdr:to>
      <xdr:col>81</xdr:col>
      <xdr:colOff>101600</xdr:colOff>
      <xdr:row>39</xdr:row>
      <xdr:rowOff>76564</xdr:rowOff>
    </xdr:to>
    <xdr:sp macro="" textlink="">
      <xdr:nvSpPr>
        <xdr:cNvPr id="527" name="楕円 526"/>
        <xdr:cNvSpPr/>
      </xdr:nvSpPr>
      <xdr:spPr>
        <a:xfrm>
          <a:off x="15430500" y="666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67691</xdr:rowOff>
    </xdr:from>
    <xdr:ext cx="469744" cy="259045"/>
    <xdr:sp macro="" textlink="">
      <xdr:nvSpPr>
        <xdr:cNvPr id="528" name="テキスト ボックス 527"/>
        <xdr:cNvSpPr txBox="1"/>
      </xdr:nvSpPr>
      <xdr:spPr>
        <a:xfrm>
          <a:off x="15246428" y="675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127388</xdr:rowOff>
    </xdr:from>
    <xdr:to>
      <xdr:col>76</xdr:col>
      <xdr:colOff>165100</xdr:colOff>
      <xdr:row>39</xdr:row>
      <xdr:rowOff>57538</xdr:rowOff>
    </xdr:to>
    <xdr:sp macro="" textlink="">
      <xdr:nvSpPr>
        <xdr:cNvPr id="529" name="楕円 528"/>
        <xdr:cNvSpPr/>
      </xdr:nvSpPr>
      <xdr:spPr>
        <a:xfrm>
          <a:off x="14541500" y="66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48665</xdr:rowOff>
    </xdr:from>
    <xdr:ext cx="534377" cy="259045"/>
    <xdr:sp macro="" textlink="">
      <xdr:nvSpPr>
        <xdr:cNvPr id="530" name="テキスト ボックス 529"/>
        <xdr:cNvSpPr txBox="1"/>
      </xdr:nvSpPr>
      <xdr:spPr>
        <a:xfrm>
          <a:off x="14325111" y="673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82751</xdr:rowOff>
    </xdr:from>
    <xdr:to>
      <xdr:col>72</xdr:col>
      <xdr:colOff>38100</xdr:colOff>
      <xdr:row>39</xdr:row>
      <xdr:rowOff>12901</xdr:rowOff>
    </xdr:to>
    <xdr:sp macro="" textlink="">
      <xdr:nvSpPr>
        <xdr:cNvPr id="531" name="楕円 530"/>
        <xdr:cNvSpPr/>
      </xdr:nvSpPr>
      <xdr:spPr>
        <a:xfrm>
          <a:off x="13652500" y="659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29428</xdr:rowOff>
    </xdr:from>
    <xdr:ext cx="534377" cy="259045"/>
    <xdr:sp macro="" textlink="">
      <xdr:nvSpPr>
        <xdr:cNvPr id="532" name="テキスト ボックス 531"/>
        <xdr:cNvSpPr txBox="1"/>
      </xdr:nvSpPr>
      <xdr:spPr>
        <a:xfrm>
          <a:off x="13436111" y="637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115580</xdr:rowOff>
    </xdr:from>
    <xdr:to>
      <xdr:col>67</xdr:col>
      <xdr:colOff>101600</xdr:colOff>
      <xdr:row>39</xdr:row>
      <xdr:rowOff>45730</xdr:rowOff>
    </xdr:to>
    <xdr:sp macro="" textlink="">
      <xdr:nvSpPr>
        <xdr:cNvPr id="533" name="楕円 532"/>
        <xdr:cNvSpPr/>
      </xdr:nvSpPr>
      <xdr:spPr>
        <a:xfrm>
          <a:off x="12763500" y="663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62256</xdr:rowOff>
    </xdr:from>
    <xdr:ext cx="534377" cy="259045"/>
    <xdr:sp macro="" textlink="">
      <xdr:nvSpPr>
        <xdr:cNvPr id="534" name="テキスト ボックス 533"/>
        <xdr:cNvSpPr txBox="1"/>
      </xdr:nvSpPr>
      <xdr:spPr>
        <a:xfrm>
          <a:off x="12547111" y="640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140555</xdr:rowOff>
    </xdr:from>
    <xdr:to>
      <xdr:col>85</xdr:col>
      <xdr:colOff>127000</xdr:colOff>
      <xdr:row>78</xdr:row>
      <xdr:rowOff>38303</xdr:rowOff>
    </xdr:to>
    <xdr:cxnSp macro="">
      <xdr:nvCxnSpPr>
        <xdr:cNvPr id="620" name="直線コネクタ 619"/>
        <xdr:cNvCxnSpPr/>
      </xdr:nvCxnSpPr>
      <xdr:spPr>
        <a:xfrm flipV="1">
          <a:off x="15481300" y="12827855"/>
          <a:ext cx="838200" cy="58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160515</xdr:rowOff>
    </xdr:from>
    <xdr:ext cx="599010" cy="259045"/>
    <xdr:sp macro="" textlink="">
      <xdr:nvSpPr>
        <xdr:cNvPr id="621" name="公債費平均値テキスト"/>
        <xdr:cNvSpPr txBox="1"/>
      </xdr:nvSpPr>
      <xdr:spPr>
        <a:xfrm>
          <a:off x="16370300" y="13190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31469</xdr:rowOff>
    </xdr:from>
    <xdr:to>
      <xdr:col>81</xdr:col>
      <xdr:colOff>50800</xdr:colOff>
      <xdr:row>78</xdr:row>
      <xdr:rowOff>38303</xdr:rowOff>
    </xdr:to>
    <xdr:cxnSp macro="">
      <xdr:nvCxnSpPr>
        <xdr:cNvPr id="623" name="直線コネクタ 622"/>
        <xdr:cNvCxnSpPr/>
      </xdr:nvCxnSpPr>
      <xdr:spPr>
        <a:xfrm>
          <a:off x="14592300" y="13404569"/>
          <a:ext cx="889000" cy="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154759</xdr:rowOff>
    </xdr:from>
    <xdr:ext cx="599010" cy="259045"/>
    <xdr:sp macro="" textlink="">
      <xdr:nvSpPr>
        <xdr:cNvPr id="625" name="テキスト ボックス 624"/>
        <xdr:cNvSpPr txBox="1"/>
      </xdr:nvSpPr>
      <xdr:spPr>
        <a:xfrm>
          <a:off x="15181795" y="1301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19183</xdr:rowOff>
    </xdr:from>
    <xdr:to>
      <xdr:col>76</xdr:col>
      <xdr:colOff>114300</xdr:colOff>
      <xdr:row>78</xdr:row>
      <xdr:rowOff>31469</xdr:rowOff>
    </xdr:to>
    <xdr:cxnSp macro="">
      <xdr:nvCxnSpPr>
        <xdr:cNvPr id="626" name="直線コネクタ 625"/>
        <xdr:cNvCxnSpPr/>
      </xdr:nvCxnSpPr>
      <xdr:spPr>
        <a:xfrm>
          <a:off x="13703300" y="13392283"/>
          <a:ext cx="889000" cy="1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168634</xdr:rowOff>
    </xdr:from>
    <xdr:ext cx="599010" cy="259045"/>
    <xdr:sp macro="" textlink="">
      <xdr:nvSpPr>
        <xdr:cNvPr id="628" name="テキスト ボックス 627"/>
        <xdr:cNvSpPr txBox="1"/>
      </xdr:nvSpPr>
      <xdr:spPr>
        <a:xfrm>
          <a:off x="14292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122055</xdr:rowOff>
    </xdr:from>
    <xdr:to>
      <xdr:col>71</xdr:col>
      <xdr:colOff>177800</xdr:colOff>
      <xdr:row>78</xdr:row>
      <xdr:rowOff>19183</xdr:rowOff>
    </xdr:to>
    <xdr:cxnSp macro="">
      <xdr:nvCxnSpPr>
        <xdr:cNvPr id="629" name="直線コネクタ 628"/>
        <xdr:cNvCxnSpPr/>
      </xdr:nvCxnSpPr>
      <xdr:spPr>
        <a:xfrm>
          <a:off x="12814300" y="13323705"/>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5639</xdr:rowOff>
    </xdr:from>
    <xdr:ext cx="599010" cy="259045"/>
    <xdr:sp macro="" textlink="">
      <xdr:nvSpPr>
        <xdr:cNvPr id="631" name="テキスト ボックス 630"/>
        <xdr:cNvSpPr txBox="1"/>
      </xdr:nvSpPr>
      <xdr:spPr>
        <a:xfrm>
          <a:off x="13403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9527</xdr:rowOff>
    </xdr:from>
    <xdr:ext cx="599010" cy="259045"/>
    <xdr:sp macro="" textlink="">
      <xdr:nvSpPr>
        <xdr:cNvPr id="633" name="テキスト ボックス 632"/>
        <xdr:cNvSpPr txBox="1"/>
      </xdr:nvSpPr>
      <xdr:spPr>
        <a:xfrm>
          <a:off x="12514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89755</xdr:rowOff>
    </xdr:from>
    <xdr:to>
      <xdr:col>85</xdr:col>
      <xdr:colOff>177800</xdr:colOff>
      <xdr:row>75</xdr:row>
      <xdr:rowOff>19905</xdr:rowOff>
    </xdr:to>
    <xdr:sp macro="" textlink="">
      <xdr:nvSpPr>
        <xdr:cNvPr id="639" name="楕円 638"/>
        <xdr:cNvSpPr/>
      </xdr:nvSpPr>
      <xdr:spPr>
        <a:xfrm>
          <a:off x="16268700" y="1277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112632</xdr:rowOff>
    </xdr:from>
    <xdr:ext cx="599010" cy="259045"/>
    <xdr:sp macro="" textlink="">
      <xdr:nvSpPr>
        <xdr:cNvPr id="640" name="公債費該当値テキスト"/>
        <xdr:cNvSpPr txBox="1"/>
      </xdr:nvSpPr>
      <xdr:spPr>
        <a:xfrm>
          <a:off x="16370300" y="12628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158953</xdr:rowOff>
    </xdr:from>
    <xdr:to>
      <xdr:col>81</xdr:col>
      <xdr:colOff>101600</xdr:colOff>
      <xdr:row>78</xdr:row>
      <xdr:rowOff>89103</xdr:rowOff>
    </xdr:to>
    <xdr:sp macro="" textlink="">
      <xdr:nvSpPr>
        <xdr:cNvPr id="641" name="楕円 640"/>
        <xdr:cNvSpPr/>
      </xdr:nvSpPr>
      <xdr:spPr>
        <a:xfrm>
          <a:off x="15430500" y="1336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80230</xdr:rowOff>
    </xdr:from>
    <xdr:ext cx="534377" cy="259045"/>
    <xdr:sp macro="" textlink="">
      <xdr:nvSpPr>
        <xdr:cNvPr id="642" name="テキスト ボックス 641"/>
        <xdr:cNvSpPr txBox="1"/>
      </xdr:nvSpPr>
      <xdr:spPr>
        <a:xfrm>
          <a:off x="15214111" y="1345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152119</xdr:rowOff>
    </xdr:from>
    <xdr:to>
      <xdr:col>76</xdr:col>
      <xdr:colOff>165100</xdr:colOff>
      <xdr:row>78</xdr:row>
      <xdr:rowOff>82269</xdr:rowOff>
    </xdr:to>
    <xdr:sp macro="" textlink="">
      <xdr:nvSpPr>
        <xdr:cNvPr id="643" name="楕円 642"/>
        <xdr:cNvSpPr/>
      </xdr:nvSpPr>
      <xdr:spPr>
        <a:xfrm>
          <a:off x="14541500" y="1335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73396</xdr:rowOff>
    </xdr:from>
    <xdr:ext cx="534377" cy="259045"/>
    <xdr:sp macro="" textlink="">
      <xdr:nvSpPr>
        <xdr:cNvPr id="644" name="テキスト ボックス 643"/>
        <xdr:cNvSpPr txBox="1"/>
      </xdr:nvSpPr>
      <xdr:spPr>
        <a:xfrm>
          <a:off x="14325111" y="1344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139833</xdr:rowOff>
    </xdr:from>
    <xdr:to>
      <xdr:col>72</xdr:col>
      <xdr:colOff>38100</xdr:colOff>
      <xdr:row>78</xdr:row>
      <xdr:rowOff>69983</xdr:rowOff>
    </xdr:to>
    <xdr:sp macro="" textlink="">
      <xdr:nvSpPr>
        <xdr:cNvPr id="645" name="楕円 644"/>
        <xdr:cNvSpPr/>
      </xdr:nvSpPr>
      <xdr:spPr>
        <a:xfrm>
          <a:off x="13652500" y="1334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61110</xdr:rowOff>
    </xdr:from>
    <xdr:ext cx="599010" cy="259045"/>
    <xdr:sp macro="" textlink="">
      <xdr:nvSpPr>
        <xdr:cNvPr id="646" name="テキスト ボックス 645"/>
        <xdr:cNvSpPr txBox="1"/>
      </xdr:nvSpPr>
      <xdr:spPr>
        <a:xfrm>
          <a:off x="13403795" y="13434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71255</xdr:rowOff>
    </xdr:from>
    <xdr:to>
      <xdr:col>67</xdr:col>
      <xdr:colOff>101600</xdr:colOff>
      <xdr:row>78</xdr:row>
      <xdr:rowOff>1405</xdr:rowOff>
    </xdr:to>
    <xdr:sp macro="" textlink="">
      <xdr:nvSpPr>
        <xdr:cNvPr id="647" name="楕円 646"/>
        <xdr:cNvSpPr/>
      </xdr:nvSpPr>
      <xdr:spPr>
        <a:xfrm>
          <a:off x="12763500" y="1327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163982</xdr:rowOff>
    </xdr:from>
    <xdr:ext cx="599010" cy="259045"/>
    <xdr:sp macro="" textlink="">
      <xdr:nvSpPr>
        <xdr:cNvPr id="648" name="テキスト ボックス 647"/>
        <xdr:cNvSpPr txBox="1"/>
      </xdr:nvSpPr>
      <xdr:spPr>
        <a:xfrm>
          <a:off x="12514795" y="1336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49138</xdr:rowOff>
    </xdr:from>
    <xdr:to>
      <xdr:col>85</xdr:col>
      <xdr:colOff>127000</xdr:colOff>
      <xdr:row>97</xdr:row>
      <xdr:rowOff>111291</xdr:rowOff>
    </xdr:to>
    <xdr:cxnSp macro="">
      <xdr:nvCxnSpPr>
        <xdr:cNvPr id="675" name="直線コネクタ 674"/>
        <xdr:cNvCxnSpPr/>
      </xdr:nvCxnSpPr>
      <xdr:spPr>
        <a:xfrm flipV="1">
          <a:off x="15481300" y="16679788"/>
          <a:ext cx="838200" cy="6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130394</xdr:rowOff>
    </xdr:from>
    <xdr:ext cx="599010" cy="259045"/>
    <xdr:sp macro="" textlink="">
      <xdr:nvSpPr>
        <xdr:cNvPr id="676" name="積立金平均値テキスト"/>
        <xdr:cNvSpPr txBox="1"/>
      </xdr:nvSpPr>
      <xdr:spPr>
        <a:xfrm>
          <a:off x="16370300" y="16761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111291</xdr:rowOff>
    </xdr:from>
    <xdr:to>
      <xdr:col>81</xdr:col>
      <xdr:colOff>50800</xdr:colOff>
      <xdr:row>98</xdr:row>
      <xdr:rowOff>5993</xdr:rowOff>
    </xdr:to>
    <xdr:cxnSp macro="">
      <xdr:nvCxnSpPr>
        <xdr:cNvPr id="678" name="直線コネクタ 677"/>
        <xdr:cNvCxnSpPr/>
      </xdr:nvCxnSpPr>
      <xdr:spPr>
        <a:xfrm flipV="1">
          <a:off x="14592300" y="16741941"/>
          <a:ext cx="889000" cy="6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59983</xdr:rowOff>
    </xdr:from>
    <xdr:ext cx="599010" cy="259045"/>
    <xdr:sp macro="" textlink="">
      <xdr:nvSpPr>
        <xdr:cNvPr id="680" name="テキスト ボックス 679"/>
        <xdr:cNvSpPr txBox="1"/>
      </xdr:nvSpPr>
      <xdr:spPr>
        <a:xfrm>
          <a:off x="15181795" y="168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5993</xdr:rowOff>
    </xdr:from>
    <xdr:to>
      <xdr:col>76</xdr:col>
      <xdr:colOff>114300</xdr:colOff>
      <xdr:row>98</xdr:row>
      <xdr:rowOff>21388</xdr:rowOff>
    </xdr:to>
    <xdr:cxnSp macro="">
      <xdr:nvCxnSpPr>
        <xdr:cNvPr id="681" name="直線コネクタ 680"/>
        <xdr:cNvCxnSpPr/>
      </xdr:nvCxnSpPr>
      <xdr:spPr>
        <a:xfrm flipV="1">
          <a:off x="13703300" y="16808093"/>
          <a:ext cx="889000" cy="1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108052</xdr:rowOff>
    </xdr:from>
    <xdr:ext cx="534377" cy="259045"/>
    <xdr:sp macro="" textlink="">
      <xdr:nvSpPr>
        <xdr:cNvPr id="683" name="テキスト ボックス 682"/>
        <xdr:cNvSpPr txBox="1"/>
      </xdr:nvSpPr>
      <xdr:spPr>
        <a:xfrm>
          <a:off x="14325111" y="169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66377</xdr:rowOff>
    </xdr:from>
    <xdr:to>
      <xdr:col>71</xdr:col>
      <xdr:colOff>177800</xdr:colOff>
      <xdr:row>98</xdr:row>
      <xdr:rowOff>21388</xdr:rowOff>
    </xdr:to>
    <xdr:cxnSp macro="">
      <xdr:nvCxnSpPr>
        <xdr:cNvPr id="684" name="直線コネクタ 683"/>
        <xdr:cNvCxnSpPr/>
      </xdr:nvCxnSpPr>
      <xdr:spPr>
        <a:xfrm>
          <a:off x="12814300" y="16697027"/>
          <a:ext cx="889000" cy="12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119914</xdr:rowOff>
    </xdr:from>
    <xdr:ext cx="534377" cy="259045"/>
    <xdr:sp macro="" textlink="">
      <xdr:nvSpPr>
        <xdr:cNvPr id="686" name="テキスト ボックス 685"/>
        <xdr:cNvSpPr txBox="1"/>
      </xdr:nvSpPr>
      <xdr:spPr>
        <a:xfrm>
          <a:off x="13436111" y="1692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116285</xdr:rowOff>
    </xdr:from>
    <xdr:ext cx="534377" cy="259045"/>
    <xdr:sp macro="" textlink="">
      <xdr:nvSpPr>
        <xdr:cNvPr id="688" name="テキスト ボックス 687"/>
        <xdr:cNvSpPr txBox="1"/>
      </xdr:nvSpPr>
      <xdr:spPr>
        <a:xfrm>
          <a:off x="12547111" y="1691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169788</xdr:rowOff>
    </xdr:from>
    <xdr:to>
      <xdr:col>85</xdr:col>
      <xdr:colOff>177800</xdr:colOff>
      <xdr:row>97</xdr:row>
      <xdr:rowOff>99938</xdr:rowOff>
    </xdr:to>
    <xdr:sp macro="" textlink="">
      <xdr:nvSpPr>
        <xdr:cNvPr id="694" name="楕円 693"/>
        <xdr:cNvSpPr/>
      </xdr:nvSpPr>
      <xdr:spPr>
        <a:xfrm>
          <a:off x="16268700" y="1662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21215</xdr:rowOff>
    </xdr:from>
    <xdr:ext cx="599010" cy="259045"/>
    <xdr:sp macro="" textlink="">
      <xdr:nvSpPr>
        <xdr:cNvPr id="695" name="積立金該当値テキスト"/>
        <xdr:cNvSpPr txBox="1"/>
      </xdr:nvSpPr>
      <xdr:spPr>
        <a:xfrm>
          <a:off x="16370300" y="16480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60491</xdr:rowOff>
    </xdr:from>
    <xdr:to>
      <xdr:col>81</xdr:col>
      <xdr:colOff>101600</xdr:colOff>
      <xdr:row>97</xdr:row>
      <xdr:rowOff>162091</xdr:rowOff>
    </xdr:to>
    <xdr:sp macro="" textlink="">
      <xdr:nvSpPr>
        <xdr:cNvPr id="696" name="楕円 695"/>
        <xdr:cNvSpPr/>
      </xdr:nvSpPr>
      <xdr:spPr>
        <a:xfrm>
          <a:off x="15430500" y="1669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7168</xdr:rowOff>
    </xdr:from>
    <xdr:ext cx="599010" cy="259045"/>
    <xdr:sp macro="" textlink="">
      <xdr:nvSpPr>
        <xdr:cNvPr id="697" name="テキスト ボックス 696"/>
        <xdr:cNvSpPr txBox="1"/>
      </xdr:nvSpPr>
      <xdr:spPr>
        <a:xfrm>
          <a:off x="15181795" y="16466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126643</xdr:rowOff>
    </xdr:from>
    <xdr:to>
      <xdr:col>76</xdr:col>
      <xdr:colOff>165100</xdr:colOff>
      <xdr:row>98</xdr:row>
      <xdr:rowOff>56793</xdr:rowOff>
    </xdr:to>
    <xdr:sp macro="" textlink="">
      <xdr:nvSpPr>
        <xdr:cNvPr id="698" name="楕円 697"/>
        <xdr:cNvSpPr/>
      </xdr:nvSpPr>
      <xdr:spPr>
        <a:xfrm>
          <a:off x="14541500" y="1675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73320</xdr:rowOff>
    </xdr:from>
    <xdr:ext cx="599010" cy="259045"/>
    <xdr:sp macro="" textlink="">
      <xdr:nvSpPr>
        <xdr:cNvPr id="699" name="テキスト ボックス 698"/>
        <xdr:cNvSpPr txBox="1"/>
      </xdr:nvSpPr>
      <xdr:spPr>
        <a:xfrm>
          <a:off x="14292795" y="16532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142038</xdr:rowOff>
    </xdr:from>
    <xdr:to>
      <xdr:col>72</xdr:col>
      <xdr:colOff>38100</xdr:colOff>
      <xdr:row>98</xdr:row>
      <xdr:rowOff>72188</xdr:rowOff>
    </xdr:to>
    <xdr:sp macro="" textlink="">
      <xdr:nvSpPr>
        <xdr:cNvPr id="700" name="楕円 699"/>
        <xdr:cNvSpPr/>
      </xdr:nvSpPr>
      <xdr:spPr>
        <a:xfrm>
          <a:off x="13652500" y="1677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88715</xdr:rowOff>
    </xdr:from>
    <xdr:ext cx="599010" cy="259045"/>
    <xdr:sp macro="" textlink="">
      <xdr:nvSpPr>
        <xdr:cNvPr id="701" name="テキスト ボックス 700"/>
        <xdr:cNvSpPr txBox="1"/>
      </xdr:nvSpPr>
      <xdr:spPr>
        <a:xfrm>
          <a:off x="13403795" y="16547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15577</xdr:rowOff>
    </xdr:from>
    <xdr:to>
      <xdr:col>67</xdr:col>
      <xdr:colOff>101600</xdr:colOff>
      <xdr:row>97</xdr:row>
      <xdr:rowOff>117177</xdr:rowOff>
    </xdr:to>
    <xdr:sp macro="" textlink="">
      <xdr:nvSpPr>
        <xdr:cNvPr id="702" name="楕円 701"/>
        <xdr:cNvSpPr/>
      </xdr:nvSpPr>
      <xdr:spPr>
        <a:xfrm>
          <a:off x="12763500" y="1664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133704</xdr:rowOff>
    </xdr:from>
    <xdr:ext cx="599010" cy="259045"/>
    <xdr:sp macro="" textlink="">
      <xdr:nvSpPr>
        <xdr:cNvPr id="703" name="テキスト ボックス 702"/>
        <xdr:cNvSpPr txBox="1"/>
      </xdr:nvSpPr>
      <xdr:spPr>
        <a:xfrm>
          <a:off x="12514795" y="16421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9" name="直線コネクタ 78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2" name="直線コネクタ 79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5" name="直線コネクタ 79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49743</xdr:rowOff>
    </xdr:from>
    <xdr:ext cx="469744" cy="259045"/>
    <xdr:sp macro="" textlink="">
      <xdr:nvSpPr>
        <xdr:cNvPr id="797" name="テキスト ボックス 796"/>
        <xdr:cNvSpPr txBox="1"/>
      </xdr:nvSpPr>
      <xdr:spPr>
        <a:xfrm>
          <a:off x="20199428" y="98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8" name="直線コネクタ 79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50893</xdr:rowOff>
    </xdr:from>
    <xdr:ext cx="469744" cy="259045"/>
    <xdr:sp macro="" textlink="">
      <xdr:nvSpPr>
        <xdr:cNvPr id="800" name="テキスト ボックス 799"/>
        <xdr:cNvSpPr txBox="1"/>
      </xdr:nvSpPr>
      <xdr:spPr>
        <a:xfrm>
          <a:off x="19310428" y="982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52897</xdr:rowOff>
    </xdr:from>
    <xdr:ext cx="469744" cy="259045"/>
    <xdr:sp macro="" textlink="">
      <xdr:nvSpPr>
        <xdr:cNvPr id="802" name="テキスト ボックス 801"/>
        <xdr:cNvSpPr txBox="1"/>
      </xdr:nvSpPr>
      <xdr:spPr>
        <a:xfrm>
          <a:off x="18421428" y="982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8" name="楕円 80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249299" cy="259045"/>
    <xdr:sp macro="" textlink="">
      <xdr:nvSpPr>
        <xdr:cNvPr id="809" name="貸付金該当値テキスト"/>
        <xdr:cNvSpPr txBox="1"/>
      </xdr:nvSpPr>
      <xdr:spPr>
        <a:xfrm>
          <a:off x="22212300" y="100268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0" name="楕円 80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1" name="テキスト ボックス 81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2" name="楕円 81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4" name="楕円 81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5" name="テキスト ボックス 81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6" name="楕円 81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7" name="テキスト ボックス 816"/>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143133</xdr:rowOff>
    </xdr:from>
    <xdr:to>
      <xdr:col>116</xdr:col>
      <xdr:colOff>63500</xdr:colOff>
      <xdr:row>76</xdr:row>
      <xdr:rowOff>9897</xdr:rowOff>
    </xdr:to>
    <xdr:cxnSp macro="">
      <xdr:nvCxnSpPr>
        <xdr:cNvPr id="846" name="直線コネクタ 845"/>
        <xdr:cNvCxnSpPr/>
      </xdr:nvCxnSpPr>
      <xdr:spPr>
        <a:xfrm flipV="1">
          <a:off x="21323300" y="13001883"/>
          <a:ext cx="838200" cy="3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39071</xdr:rowOff>
    </xdr:from>
    <xdr:ext cx="599010" cy="259045"/>
    <xdr:sp macro="" textlink="">
      <xdr:nvSpPr>
        <xdr:cNvPr id="847" name="繰出金平均値テキスト"/>
        <xdr:cNvSpPr txBox="1"/>
      </xdr:nvSpPr>
      <xdr:spPr>
        <a:xfrm>
          <a:off x="22212300" y="13069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159139</xdr:rowOff>
    </xdr:from>
    <xdr:to>
      <xdr:col>111</xdr:col>
      <xdr:colOff>177800</xdr:colOff>
      <xdr:row>76</xdr:row>
      <xdr:rowOff>9897</xdr:rowOff>
    </xdr:to>
    <xdr:cxnSp macro="">
      <xdr:nvCxnSpPr>
        <xdr:cNvPr id="849" name="直線コネクタ 848"/>
        <xdr:cNvCxnSpPr/>
      </xdr:nvCxnSpPr>
      <xdr:spPr>
        <a:xfrm>
          <a:off x="20434300" y="13017889"/>
          <a:ext cx="889000" cy="2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2981</xdr:rowOff>
    </xdr:from>
    <xdr:ext cx="599010" cy="259045"/>
    <xdr:sp macro="" textlink="">
      <xdr:nvSpPr>
        <xdr:cNvPr id="851" name="テキスト ボックス 850"/>
        <xdr:cNvSpPr txBox="1"/>
      </xdr:nvSpPr>
      <xdr:spPr>
        <a:xfrm>
          <a:off x="21023795" y="1320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159139</xdr:rowOff>
    </xdr:from>
    <xdr:to>
      <xdr:col>107</xdr:col>
      <xdr:colOff>50800</xdr:colOff>
      <xdr:row>76</xdr:row>
      <xdr:rowOff>14591</xdr:rowOff>
    </xdr:to>
    <xdr:cxnSp macro="">
      <xdr:nvCxnSpPr>
        <xdr:cNvPr id="852" name="直線コネクタ 851"/>
        <xdr:cNvCxnSpPr/>
      </xdr:nvCxnSpPr>
      <xdr:spPr>
        <a:xfrm flipV="1">
          <a:off x="19545300" y="13017889"/>
          <a:ext cx="889000" cy="2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1021</xdr:rowOff>
    </xdr:from>
    <xdr:ext cx="599010" cy="259045"/>
    <xdr:sp macro="" textlink="">
      <xdr:nvSpPr>
        <xdr:cNvPr id="854" name="テキスト ボックス 853"/>
        <xdr:cNvSpPr txBox="1"/>
      </xdr:nvSpPr>
      <xdr:spPr>
        <a:xfrm>
          <a:off x="20134795" y="1320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14591</xdr:rowOff>
    </xdr:from>
    <xdr:to>
      <xdr:col>102</xdr:col>
      <xdr:colOff>114300</xdr:colOff>
      <xdr:row>76</xdr:row>
      <xdr:rowOff>38171</xdr:rowOff>
    </xdr:to>
    <xdr:cxnSp macro="">
      <xdr:nvCxnSpPr>
        <xdr:cNvPr id="855" name="直線コネクタ 854"/>
        <xdr:cNvCxnSpPr/>
      </xdr:nvCxnSpPr>
      <xdr:spPr>
        <a:xfrm flipV="1">
          <a:off x="18656300" y="13044791"/>
          <a:ext cx="889000" cy="2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8794</xdr:rowOff>
    </xdr:from>
    <xdr:ext cx="599010" cy="259045"/>
    <xdr:sp macro="" textlink="">
      <xdr:nvSpPr>
        <xdr:cNvPr id="857" name="テキスト ボックス 856"/>
        <xdr:cNvSpPr txBox="1"/>
      </xdr:nvSpPr>
      <xdr:spPr>
        <a:xfrm>
          <a:off x="19245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19004</xdr:rowOff>
    </xdr:from>
    <xdr:ext cx="599010" cy="259045"/>
    <xdr:sp macro="" textlink="">
      <xdr:nvSpPr>
        <xdr:cNvPr id="859" name="テキスト ボックス 858"/>
        <xdr:cNvSpPr txBox="1"/>
      </xdr:nvSpPr>
      <xdr:spPr>
        <a:xfrm>
          <a:off x="18356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92333</xdr:rowOff>
    </xdr:from>
    <xdr:to>
      <xdr:col>116</xdr:col>
      <xdr:colOff>114300</xdr:colOff>
      <xdr:row>76</xdr:row>
      <xdr:rowOff>22482</xdr:rowOff>
    </xdr:to>
    <xdr:sp macro="" textlink="">
      <xdr:nvSpPr>
        <xdr:cNvPr id="865" name="楕円 864"/>
        <xdr:cNvSpPr/>
      </xdr:nvSpPr>
      <xdr:spPr>
        <a:xfrm>
          <a:off x="22110700" y="129510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115210</xdr:rowOff>
    </xdr:from>
    <xdr:ext cx="599010" cy="259045"/>
    <xdr:sp macro="" textlink="">
      <xdr:nvSpPr>
        <xdr:cNvPr id="866" name="繰出金該当値テキスト"/>
        <xdr:cNvSpPr txBox="1"/>
      </xdr:nvSpPr>
      <xdr:spPr>
        <a:xfrm>
          <a:off x="22212300" y="12802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130547</xdr:rowOff>
    </xdr:from>
    <xdr:to>
      <xdr:col>112</xdr:col>
      <xdr:colOff>38100</xdr:colOff>
      <xdr:row>76</xdr:row>
      <xdr:rowOff>60697</xdr:rowOff>
    </xdr:to>
    <xdr:sp macro="" textlink="">
      <xdr:nvSpPr>
        <xdr:cNvPr id="867" name="楕円 866"/>
        <xdr:cNvSpPr/>
      </xdr:nvSpPr>
      <xdr:spPr>
        <a:xfrm>
          <a:off x="21272500" y="1298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77224</xdr:rowOff>
    </xdr:from>
    <xdr:ext cx="599010" cy="259045"/>
    <xdr:sp macro="" textlink="">
      <xdr:nvSpPr>
        <xdr:cNvPr id="868" name="テキスト ボックス 867"/>
        <xdr:cNvSpPr txBox="1"/>
      </xdr:nvSpPr>
      <xdr:spPr>
        <a:xfrm>
          <a:off x="21023795" y="1276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108338</xdr:rowOff>
    </xdr:from>
    <xdr:to>
      <xdr:col>107</xdr:col>
      <xdr:colOff>101600</xdr:colOff>
      <xdr:row>76</xdr:row>
      <xdr:rowOff>38488</xdr:rowOff>
    </xdr:to>
    <xdr:sp macro="" textlink="">
      <xdr:nvSpPr>
        <xdr:cNvPr id="869" name="楕円 868"/>
        <xdr:cNvSpPr/>
      </xdr:nvSpPr>
      <xdr:spPr>
        <a:xfrm>
          <a:off x="20383500" y="129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55015</xdr:rowOff>
    </xdr:from>
    <xdr:ext cx="599010" cy="259045"/>
    <xdr:sp macro="" textlink="">
      <xdr:nvSpPr>
        <xdr:cNvPr id="870" name="テキスト ボックス 869"/>
        <xdr:cNvSpPr txBox="1"/>
      </xdr:nvSpPr>
      <xdr:spPr>
        <a:xfrm>
          <a:off x="20134795" y="12742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135241</xdr:rowOff>
    </xdr:from>
    <xdr:to>
      <xdr:col>102</xdr:col>
      <xdr:colOff>165100</xdr:colOff>
      <xdr:row>76</xdr:row>
      <xdr:rowOff>65391</xdr:rowOff>
    </xdr:to>
    <xdr:sp macro="" textlink="">
      <xdr:nvSpPr>
        <xdr:cNvPr id="871" name="楕円 870"/>
        <xdr:cNvSpPr/>
      </xdr:nvSpPr>
      <xdr:spPr>
        <a:xfrm>
          <a:off x="19494500" y="1299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81918</xdr:rowOff>
    </xdr:from>
    <xdr:ext cx="599010" cy="259045"/>
    <xdr:sp macro="" textlink="">
      <xdr:nvSpPr>
        <xdr:cNvPr id="872" name="テキスト ボックス 871"/>
        <xdr:cNvSpPr txBox="1"/>
      </xdr:nvSpPr>
      <xdr:spPr>
        <a:xfrm>
          <a:off x="19245795" y="1276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158821</xdr:rowOff>
    </xdr:from>
    <xdr:to>
      <xdr:col>98</xdr:col>
      <xdr:colOff>38100</xdr:colOff>
      <xdr:row>76</xdr:row>
      <xdr:rowOff>88971</xdr:rowOff>
    </xdr:to>
    <xdr:sp macro="" textlink="">
      <xdr:nvSpPr>
        <xdr:cNvPr id="873" name="楕円 872"/>
        <xdr:cNvSpPr/>
      </xdr:nvSpPr>
      <xdr:spPr>
        <a:xfrm>
          <a:off x="18605500" y="1301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105498</xdr:rowOff>
    </xdr:from>
    <xdr:ext cx="599010" cy="259045"/>
    <xdr:sp macro="" textlink="">
      <xdr:nvSpPr>
        <xdr:cNvPr id="874" name="テキスト ボックス 873"/>
        <xdr:cNvSpPr txBox="1"/>
      </xdr:nvSpPr>
      <xdr:spPr>
        <a:xfrm>
          <a:off x="18356795" y="12792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1,682,820</a:t>
          </a:r>
          <a:r>
            <a:rPr kumimoji="1" lang="ja-JP" altLang="ja-JP" sz="1100">
              <a:solidFill>
                <a:schemeClr val="dk1"/>
              </a:solidFill>
              <a:effectLst/>
              <a:latin typeface="+mn-lt"/>
              <a:ea typeface="+mn-ea"/>
              <a:cs typeface="+mn-cs"/>
            </a:rPr>
            <a:t>円となっており、多くの項目で類似団体平均を下回るか、平均値付近で推移してきている。しかし、操出金は平均を上回り続けている。主な要因としては、農業集落排水事業特別会計への繰出金があげられる。今後、人口減少による収入の減と、施設の老朽化にともなう改修費の増が予想されるため、特別会計の経営改善に向けた取り組みを進めていく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徳島県佐那河内村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2,170
2,160
42.28
3,877,363
3,651,720
175,405
1,624,690
1,513,233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14903</xdr:rowOff>
    </xdr:from>
    <xdr:to>
      <xdr:col>24</xdr:col>
      <xdr:colOff>63500</xdr:colOff>
      <xdr:row>37</xdr:row>
      <xdr:rowOff>22161</xdr:rowOff>
    </xdr:to>
    <xdr:cxnSp macro="">
      <xdr:nvCxnSpPr>
        <xdr:cNvPr id="60" name="直線コネクタ 59"/>
        <xdr:cNvCxnSpPr/>
      </xdr:nvCxnSpPr>
      <xdr:spPr>
        <a:xfrm flipV="1">
          <a:off x="3797300" y="6358553"/>
          <a:ext cx="838200" cy="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143394</xdr:rowOff>
    </xdr:from>
    <xdr:ext cx="534377" cy="259045"/>
    <xdr:sp macro="" textlink="">
      <xdr:nvSpPr>
        <xdr:cNvPr id="61" name="議会費平均値テキスト"/>
        <xdr:cNvSpPr txBox="1"/>
      </xdr:nvSpPr>
      <xdr:spPr>
        <a:xfrm>
          <a:off x="4686300" y="631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22161</xdr:rowOff>
    </xdr:from>
    <xdr:to>
      <xdr:col>19</xdr:col>
      <xdr:colOff>177800</xdr:colOff>
      <xdr:row>37</xdr:row>
      <xdr:rowOff>26676</xdr:rowOff>
    </xdr:to>
    <xdr:cxnSp macro="">
      <xdr:nvCxnSpPr>
        <xdr:cNvPr id="63" name="直線コネクタ 62"/>
        <xdr:cNvCxnSpPr/>
      </xdr:nvCxnSpPr>
      <xdr:spPr>
        <a:xfrm flipV="1">
          <a:off x="2908300" y="6365811"/>
          <a:ext cx="889000" cy="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100017</xdr:rowOff>
    </xdr:from>
    <xdr:ext cx="534377" cy="259045"/>
    <xdr:sp macro="" textlink="">
      <xdr:nvSpPr>
        <xdr:cNvPr id="65" name="テキスト ボックス 64"/>
        <xdr:cNvSpPr txBox="1"/>
      </xdr:nvSpPr>
      <xdr:spPr>
        <a:xfrm>
          <a:off x="3530111" y="644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22371</xdr:rowOff>
    </xdr:from>
    <xdr:to>
      <xdr:col>15</xdr:col>
      <xdr:colOff>50800</xdr:colOff>
      <xdr:row>37</xdr:row>
      <xdr:rowOff>26676</xdr:rowOff>
    </xdr:to>
    <xdr:cxnSp macro="">
      <xdr:nvCxnSpPr>
        <xdr:cNvPr id="66" name="直線コネクタ 65"/>
        <xdr:cNvCxnSpPr/>
      </xdr:nvCxnSpPr>
      <xdr:spPr>
        <a:xfrm>
          <a:off x="2019300" y="6366021"/>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102188</xdr:rowOff>
    </xdr:from>
    <xdr:ext cx="534377" cy="259045"/>
    <xdr:sp macro="" textlink="">
      <xdr:nvSpPr>
        <xdr:cNvPr id="68" name="テキスト ボックス 67"/>
        <xdr:cNvSpPr txBox="1"/>
      </xdr:nvSpPr>
      <xdr:spPr>
        <a:xfrm>
          <a:off x="2641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22371</xdr:rowOff>
    </xdr:from>
    <xdr:to>
      <xdr:col>10</xdr:col>
      <xdr:colOff>114300</xdr:colOff>
      <xdr:row>37</xdr:row>
      <xdr:rowOff>26143</xdr:rowOff>
    </xdr:to>
    <xdr:cxnSp macro="">
      <xdr:nvCxnSpPr>
        <xdr:cNvPr id="69" name="直線コネクタ 68"/>
        <xdr:cNvCxnSpPr/>
      </xdr:nvCxnSpPr>
      <xdr:spPr>
        <a:xfrm flipV="1">
          <a:off x="1130300" y="6366021"/>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91406</xdr:rowOff>
    </xdr:from>
    <xdr:ext cx="534377" cy="259045"/>
    <xdr:sp macro="" textlink="">
      <xdr:nvSpPr>
        <xdr:cNvPr id="71" name="テキスト ボックス 70"/>
        <xdr:cNvSpPr txBox="1"/>
      </xdr:nvSpPr>
      <xdr:spPr>
        <a:xfrm>
          <a:off x="1752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97979</xdr:rowOff>
    </xdr:from>
    <xdr:ext cx="534377" cy="259045"/>
    <xdr:sp macro="" textlink="">
      <xdr:nvSpPr>
        <xdr:cNvPr id="73" name="テキスト ボックス 72"/>
        <xdr:cNvSpPr txBox="1"/>
      </xdr:nvSpPr>
      <xdr:spPr>
        <a:xfrm>
          <a:off x="863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135553</xdr:rowOff>
    </xdr:from>
    <xdr:to>
      <xdr:col>24</xdr:col>
      <xdr:colOff>114300</xdr:colOff>
      <xdr:row>37</xdr:row>
      <xdr:rowOff>65703</xdr:rowOff>
    </xdr:to>
    <xdr:sp macro="" textlink="">
      <xdr:nvSpPr>
        <xdr:cNvPr id="79" name="楕円 78"/>
        <xdr:cNvSpPr/>
      </xdr:nvSpPr>
      <xdr:spPr>
        <a:xfrm>
          <a:off x="4584700" y="630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158430</xdr:rowOff>
    </xdr:from>
    <xdr:ext cx="534377" cy="259045"/>
    <xdr:sp macro="" textlink="">
      <xdr:nvSpPr>
        <xdr:cNvPr id="80" name="議会費該当値テキスト"/>
        <xdr:cNvSpPr txBox="1"/>
      </xdr:nvSpPr>
      <xdr:spPr>
        <a:xfrm>
          <a:off x="4686300" y="615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142811</xdr:rowOff>
    </xdr:from>
    <xdr:to>
      <xdr:col>20</xdr:col>
      <xdr:colOff>38100</xdr:colOff>
      <xdr:row>37</xdr:row>
      <xdr:rowOff>72961</xdr:rowOff>
    </xdr:to>
    <xdr:sp macro="" textlink="">
      <xdr:nvSpPr>
        <xdr:cNvPr id="81" name="楕円 80"/>
        <xdr:cNvSpPr/>
      </xdr:nvSpPr>
      <xdr:spPr>
        <a:xfrm>
          <a:off x="3746500" y="63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89488</xdr:rowOff>
    </xdr:from>
    <xdr:ext cx="534377" cy="259045"/>
    <xdr:sp macro="" textlink="">
      <xdr:nvSpPr>
        <xdr:cNvPr id="82" name="テキスト ボックス 81"/>
        <xdr:cNvSpPr txBox="1"/>
      </xdr:nvSpPr>
      <xdr:spPr>
        <a:xfrm>
          <a:off x="3530111" y="609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147326</xdr:rowOff>
    </xdr:from>
    <xdr:to>
      <xdr:col>15</xdr:col>
      <xdr:colOff>101600</xdr:colOff>
      <xdr:row>37</xdr:row>
      <xdr:rowOff>77476</xdr:rowOff>
    </xdr:to>
    <xdr:sp macro="" textlink="">
      <xdr:nvSpPr>
        <xdr:cNvPr id="83" name="楕円 82"/>
        <xdr:cNvSpPr/>
      </xdr:nvSpPr>
      <xdr:spPr>
        <a:xfrm>
          <a:off x="2857500" y="63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94003</xdr:rowOff>
    </xdr:from>
    <xdr:ext cx="534377" cy="259045"/>
    <xdr:sp macro="" textlink="">
      <xdr:nvSpPr>
        <xdr:cNvPr id="84" name="テキスト ボックス 83"/>
        <xdr:cNvSpPr txBox="1"/>
      </xdr:nvSpPr>
      <xdr:spPr>
        <a:xfrm>
          <a:off x="2641111" y="609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143021</xdr:rowOff>
    </xdr:from>
    <xdr:to>
      <xdr:col>10</xdr:col>
      <xdr:colOff>165100</xdr:colOff>
      <xdr:row>37</xdr:row>
      <xdr:rowOff>73171</xdr:rowOff>
    </xdr:to>
    <xdr:sp macro="" textlink="">
      <xdr:nvSpPr>
        <xdr:cNvPr id="85" name="楕円 84"/>
        <xdr:cNvSpPr/>
      </xdr:nvSpPr>
      <xdr:spPr>
        <a:xfrm>
          <a:off x="1968500" y="631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89698</xdr:rowOff>
    </xdr:from>
    <xdr:ext cx="534377" cy="259045"/>
    <xdr:sp macro="" textlink="">
      <xdr:nvSpPr>
        <xdr:cNvPr id="86" name="テキスト ボックス 85"/>
        <xdr:cNvSpPr txBox="1"/>
      </xdr:nvSpPr>
      <xdr:spPr>
        <a:xfrm>
          <a:off x="1752111" y="609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146793</xdr:rowOff>
    </xdr:from>
    <xdr:to>
      <xdr:col>6</xdr:col>
      <xdr:colOff>38100</xdr:colOff>
      <xdr:row>37</xdr:row>
      <xdr:rowOff>76943</xdr:rowOff>
    </xdr:to>
    <xdr:sp macro="" textlink="">
      <xdr:nvSpPr>
        <xdr:cNvPr id="87" name="楕円 86"/>
        <xdr:cNvSpPr/>
      </xdr:nvSpPr>
      <xdr:spPr>
        <a:xfrm>
          <a:off x="1079500" y="631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93470</xdr:rowOff>
    </xdr:from>
    <xdr:ext cx="534377" cy="259045"/>
    <xdr:sp macro="" textlink="">
      <xdr:nvSpPr>
        <xdr:cNvPr id="88" name="テキスト ボックス 87"/>
        <xdr:cNvSpPr txBox="1"/>
      </xdr:nvSpPr>
      <xdr:spPr>
        <a:xfrm>
          <a:off x="863111" y="609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47730</xdr:rowOff>
    </xdr:from>
    <xdr:to>
      <xdr:col>24</xdr:col>
      <xdr:colOff>63500</xdr:colOff>
      <xdr:row>56</xdr:row>
      <xdr:rowOff>150640</xdr:rowOff>
    </xdr:to>
    <xdr:cxnSp macro="">
      <xdr:nvCxnSpPr>
        <xdr:cNvPr id="117" name="直線コネクタ 116"/>
        <xdr:cNvCxnSpPr/>
      </xdr:nvCxnSpPr>
      <xdr:spPr>
        <a:xfrm>
          <a:off x="3797300" y="9477480"/>
          <a:ext cx="838200" cy="27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25240</xdr:rowOff>
    </xdr:from>
    <xdr:ext cx="599010" cy="259045"/>
    <xdr:sp macro="" textlink="">
      <xdr:nvSpPr>
        <xdr:cNvPr id="118" name="総務費平均値テキスト"/>
        <xdr:cNvSpPr txBox="1"/>
      </xdr:nvSpPr>
      <xdr:spPr>
        <a:xfrm>
          <a:off x="4686300" y="9797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47730</xdr:rowOff>
    </xdr:from>
    <xdr:to>
      <xdr:col>19</xdr:col>
      <xdr:colOff>177800</xdr:colOff>
      <xdr:row>56</xdr:row>
      <xdr:rowOff>107909</xdr:rowOff>
    </xdr:to>
    <xdr:cxnSp macro="">
      <xdr:nvCxnSpPr>
        <xdr:cNvPr id="120" name="直線コネクタ 119"/>
        <xdr:cNvCxnSpPr/>
      </xdr:nvCxnSpPr>
      <xdr:spPr>
        <a:xfrm flipV="1">
          <a:off x="2908300" y="9477480"/>
          <a:ext cx="889000" cy="23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147651</xdr:rowOff>
    </xdr:from>
    <xdr:ext cx="599010" cy="259045"/>
    <xdr:sp macro="" textlink="">
      <xdr:nvSpPr>
        <xdr:cNvPr id="122" name="テキスト ボックス 121"/>
        <xdr:cNvSpPr txBox="1"/>
      </xdr:nvSpPr>
      <xdr:spPr>
        <a:xfrm>
          <a:off x="3497795" y="992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107909</xdr:rowOff>
    </xdr:from>
    <xdr:to>
      <xdr:col>15</xdr:col>
      <xdr:colOff>50800</xdr:colOff>
      <xdr:row>57</xdr:row>
      <xdr:rowOff>99746</xdr:rowOff>
    </xdr:to>
    <xdr:cxnSp macro="">
      <xdr:nvCxnSpPr>
        <xdr:cNvPr id="123" name="直線コネクタ 122"/>
        <xdr:cNvCxnSpPr/>
      </xdr:nvCxnSpPr>
      <xdr:spPr>
        <a:xfrm flipV="1">
          <a:off x="2019300" y="9709109"/>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108558</xdr:rowOff>
    </xdr:from>
    <xdr:ext cx="599010" cy="259045"/>
    <xdr:sp macro="" textlink="">
      <xdr:nvSpPr>
        <xdr:cNvPr id="125" name="テキスト ボックス 124"/>
        <xdr:cNvSpPr txBox="1"/>
      </xdr:nvSpPr>
      <xdr:spPr>
        <a:xfrm>
          <a:off x="2608795" y="988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119745</xdr:rowOff>
    </xdr:from>
    <xdr:to>
      <xdr:col>10</xdr:col>
      <xdr:colOff>114300</xdr:colOff>
      <xdr:row>57</xdr:row>
      <xdr:rowOff>99746</xdr:rowOff>
    </xdr:to>
    <xdr:cxnSp macro="">
      <xdr:nvCxnSpPr>
        <xdr:cNvPr id="126" name="直線コネクタ 125"/>
        <xdr:cNvCxnSpPr/>
      </xdr:nvCxnSpPr>
      <xdr:spPr>
        <a:xfrm>
          <a:off x="1130300" y="9720945"/>
          <a:ext cx="889000" cy="15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42016</xdr:rowOff>
    </xdr:from>
    <xdr:ext cx="599010" cy="259045"/>
    <xdr:sp macro="" textlink="">
      <xdr:nvSpPr>
        <xdr:cNvPr id="128" name="テキスト ボックス 127"/>
        <xdr:cNvSpPr txBox="1"/>
      </xdr:nvSpPr>
      <xdr:spPr>
        <a:xfrm>
          <a:off x="1719795" y="998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42715</xdr:rowOff>
    </xdr:from>
    <xdr:ext cx="599010" cy="259045"/>
    <xdr:sp macro="" textlink="">
      <xdr:nvSpPr>
        <xdr:cNvPr id="130" name="テキスト ボックス 129"/>
        <xdr:cNvSpPr txBox="1"/>
      </xdr:nvSpPr>
      <xdr:spPr>
        <a:xfrm>
          <a:off x="830795" y="99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99840</xdr:rowOff>
    </xdr:from>
    <xdr:to>
      <xdr:col>24</xdr:col>
      <xdr:colOff>114300</xdr:colOff>
      <xdr:row>57</xdr:row>
      <xdr:rowOff>29990</xdr:rowOff>
    </xdr:to>
    <xdr:sp macro="" textlink="">
      <xdr:nvSpPr>
        <xdr:cNvPr id="136" name="楕円 135"/>
        <xdr:cNvSpPr/>
      </xdr:nvSpPr>
      <xdr:spPr>
        <a:xfrm>
          <a:off x="4584700" y="970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122717</xdr:rowOff>
    </xdr:from>
    <xdr:ext cx="599010" cy="259045"/>
    <xdr:sp macro="" textlink="">
      <xdr:nvSpPr>
        <xdr:cNvPr id="137" name="総務費該当値テキスト"/>
        <xdr:cNvSpPr txBox="1"/>
      </xdr:nvSpPr>
      <xdr:spPr>
        <a:xfrm>
          <a:off x="4686300" y="9552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168380</xdr:rowOff>
    </xdr:from>
    <xdr:to>
      <xdr:col>20</xdr:col>
      <xdr:colOff>38100</xdr:colOff>
      <xdr:row>55</xdr:row>
      <xdr:rowOff>98530</xdr:rowOff>
    </xdr:to>
    <xdr:sp macro="" textlink="">
      <xdr:nvSpPr>
        <xdr:cNvPr id="138" name="楕円 137"/>
        <xdr:cNvSpPr/>
      </xdr:nvSpPr>
      <xdr:spPr>
        <a:xfrm>
          <a:off x="3746500" y="942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115057</xdr:rowOff>
    </xdr:from>
    <xdr:ext cx="599010" cy="259045"/>
    <xdr:sp macro="" textlink="">
      <xdr:nvSpPr>
        <xdr:cNvPr id="139" name="テキスト ボックス 138"/>
        <xdr:cNvSpPr txBox="1"/>
      </xdr:nvSpPr>
      <xdr:spPr>
        <a:xfrm>
          <a:off x="3497795" y="9201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57109</xdr:rowOff>
    </xdr:from>
    <xdr:to>
      <xdr:col>15</xdr:col>
      <xdr:colOff>101600</xdr:colOff>
      <xdr:row>56</xdr:row>
      <xdr:rowOff>158709</xdr:rowOff>
    </xdr:to>
    <xdr:sp macro="" textlink="">
      <xdr:nvSpPr>
        <xdr:cNvPr id="140" name="楕円 139"/>
        <xdr:cNvSpPr/>
      </xdr:nvSpPr>
      <xdr:spPr>
        <a:xfrm>
          <a:off x="2857500" y="965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3786</xdr:rowOff>
    </xdr:from>
    <xdr:ext cx="599010" cy="259045"/>
    <xdr:sp macro="" textlink="">
      <xdr:nvSpPr>
        <xdr:cNvPr id="141" name="テキスト ボックス 140"/>
        <xdr:cNvSpPr txBox="1"/>
      </xdr:nvSpPr>
      <xdr:spPr>
        <a:xfrm>
          <a:off x="2608795" y="9433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48946</xdr:rowOff>
    </xdr:from>
    <xdr:to>
      <xdr:col>10</xdr:col>
      <xdr:colOff>165100</xdr:colOff>
      <xdr:row>57</xdr:row>
      <xdr:rowOff>150546</xdr:rowOff>
    </xdr:to>
    <xdr:sp macro="" textlink="">
      <xdr:nvSpPr>
        <xdr:cNvPr id="142" name="楕円 141"/>
        <xdr:cNvSpPr/>
      </xdr:nvSpPr>
      <xdr:spPr>
        <a:xfrm>
          <a:off x="1968500" y="982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167073</xdr:rowOff>
    </xdr:from>
    <xdr:ext cx="599010" cy="259045"/>
    <xdr:sp macro="" textlink="">
      <xdr:nvSpPr>
        <xdr:cNvPr id="143" name="テキスト ボックス 142"/>
        <xdr:cNvSpPr txBox="1"/>
      </xdr:nvSpPr>
      <xdr:spPr>
        <a:xfrm>
          <a:off x="1719795" y="9596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68945</xdr:rowOff>
    </xdr:from>
    <xdr:to>
      <xdr:col>6</xdr:col>
      <xdr:colOff>38100</xdr:colOff>
      <xdr:row>56</xdr:row>
      <xdr:rowOff>170545</xdr:rowOff>
    </xdr:to>
    <xdr:sp macro="" textlink="">
      <xdr:nvSpPr>
        <xdr:cNvPr id="144" name="楕円 143"/>
        <xdr:cNvSpPr/>
      </xdr:nvSpPr>
      <xdr:spPr>
        <a:xfrm>
          <a:off x="1079500" y="967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15622</xdr:rowOff>
    </xdr:from>
    <xdr:ext cx="599010" cy="259045"/>
    <xdr:sp macro="" textlink="">
      <xdr:nvSpPr>
        <xdr:cNvPr id="145" name="テキスト ボックス 144"/>
        <xdr:cNvSpPr txBox="1"/>
      </xdr:nvSpPr>
      <xdr:spPr>
        <a:xfrm>
          <a:off x="830795" y="9445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74039</xdr:rowOff>
    </xdr:from>
    <xdr:to>
      <xdr:col>24</xdr:col>
      <xdr:colOff>63500</xdr:colOff>
      <xdr:row>77</xdr:row>
      <xdr:rowOff>78285</xdr:rowOff>
    </xdr:to>
    <xdr:cxnSp macro="">
      <xdr:nvCxnSpPr>
        <xdr:cNvPr id="177" name="直線コネクタ 176"/>
        <xdr:cNvCxnSpPr/>
      </xdr:nvCxnSpPr>
      <xdr:spPr>
        <a:xfrm>
          <a:off x="3797300" y="13275689"/>
          <a:ext cx="8382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88845</xdr:rowOff>
    </xdr:from>
    <xdr:ext cx="599010" cy="259045"/>
    <xdr:sp macro="" textlink="">
      <xdr:nvSpPr>
        <xdr:cNvPr id="178" name="民生費平均値テキスト"/>
        <xdr:cNvSpPr txBox="1"/>
      </xdr:nvSpPr>
      <xdr:spPr>
        <a:xfrm>
          <a:off x="4686300" y="12947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74039</xdr:rowOff>
    </xdr:from>
    <xdr:to>
      <xdr:col>19</xdr:col>
      <xdr:colOff>177800</xdr:colOff>
      <xdr:row>77</xdr:row>
      <xdr:rowOff>151760</xdr:rowOff>
    </xdr:to>
    <xdr:cxnSp macro="">
      <xdr:nvCxnSpPr>
        <xdr:cNvPr id="180" name="直線コネクタ 179"/>
        <xdr:cNvCxnSpPr/>
      </xdr:nvCxnSpPr>
      <xdr:spPr>
        <a:xfrm flipV="1">
          <a:off x="2908300" y="13275689"/>
          <a:ext cx="889000" cy="7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167002</xdr:rowOff>
    </xdr:from>
    <xdr:ext cx="599010" cy="259045"/>
    <xdr:sp macro="" textlink="">
      <xdr:nvSpPr>
        <xdr:cNvPr id="182" name="テキスト ボックス 181"/>
        <xdr:cNvSpPr txBox="1"/>
      </xdr:nvSpPr>
      <xdr:spPr>
        <a:xfrm>
          <a:off x="3497795" y="1285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151760</xdr:rowOff>
    </xdr:from>
    <xdr:to>
      <xdr:col>15</xdr:col>
      <xdr:colOff>50800</xdr:colOff>
      <xdr:row>77</xdr:row>
      <xdr:rowOff>160734</xdr:rowOff>
    </xdr:to>
    <xdr:cxnSp macro="">
      <xdr:nvCxnSpPr>
        <xdr:cNvPr id="183" name="直線コネクタ 182"/>
        <xdr:cNvCxnSpPr/>
      </xdr:nvCxnSpPr>
      <xdr:spPr>
        <a:xfrm flipV="1">
          <a:off x="2019300" y="13353410"/>
          <a:ext cx="889000" cy="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66696</xdr:rowOff>
    </xdr:from>
    <xdr:ext cx="599010" cy="259045"/>
    <xdr:sp macro="" textlink="">
      <xdr:nvSpPr>
        <xdr:cNvPr id="185" name="テキスト ボックス 184"/>
        <xdr:cNvSpPr txBox="1"/>
      </xdr:nvSpPr>
      <xdr:spPr>
        <a:xfrm>
          <a:off x="2608795" y="129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160734</xdr:rowOff>
    </xdr:from>
    <xdr:to>
      <xdr:col>10</xdr:col>
      <xdr:colOff>114300</xdr:colOff>
      <xdr:row>78</xdr:row>
      <xdr:rowOff>16915</xdr:rowOff>
    </xdr:to>
    <xdr:cxnSp macro="">
      <xdr:nvCxnSpPr>
        <xdr:cNvPr id="186" name="直線コネクタ 185"/>
        <xdr:cNvCxnSpPr/>
      </xdr:nvCxnSpPr>
      <xdr:spPr>
        <a:xfrm flipV="1">
          <a:off x="1130300" y="13362384"/>
          <a:ext cx="889000" cy="2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124156</xdr:rowOff>
    </xdr:from>
    <xdr:ext cx="599010" cy="259045"/>
    <xdr:sp macro="" textlink="">
      <xdr:nvSpPr>
        <xdr:cNvPr id="188" name="テキスト ボックス 187"/>
        <xdr:cNvSpPr txBox="1"/>
      </xdr:nvSpPr>
      <xdr:spPr>
        <a:xfrm>
          <a:off x="1719795" y="12982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154481</xdr:rowOff>
    </xdr:from>
    <xdr:ext cx="599010" cy="259045"/>
    <xdr:sp macro="" textlink="">
      <xdr:nvSpPr>
        <xdr:cNvPr id="190" name="テキスト ボックス 189"/>
        <xdr:cNvSpPr txBox="1"/>
      </xdr:nvSpPr>
      <xdr:spPr>
        <a:xfrm>
          <a:off x="830795" y="1301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27485</xdr:rowOff>
    </xdr:from>
    <xdr:to>
      <xdr:col>24</xdr:col>
      <xdr:colOff>114300</xdr:colOff>
      <xdr:row>77</xdr:row>
      <xdr:rowOff>129085</xdr:rowOff>
    </xdr:to>
    <xdr:sp macro="" textlink="">
      <xdr:nvSpPr>
        <xdr:cNvPr id="196" name="楕円 195"/>
        <xdr:cNvSpPr/>
      </xdr:nvSpPr>
      <xdr:spPr>
        <a:xfrm>
          <a:off x="4584700" y="1322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5912</xdr:rowOff>
    </xdr:from>
    <xdr:ext cx="599010" cy="259045"/>
    <xdr:sp macro="" textlink="">
      <xdr:nvSpPr>
        <xdr:cNvPr id="197" name="民生費該当値テキスト"/>
        <xdr:cNvSpPr txBox="1"/>
      </xdr:nvSpPr>
      <xdr:spPr>
        <a:xfrm>
          <a:off x="4686300" y="13207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23239</xdr:rowOff>
    </xdr:from>
    <xdr:to>
      <xdr:col>20</xdr:col>
      <xdr:colOff>38100</xdr:colOff>
      <xdr:row>77</xdr:row>
      <xdr:rowOff>124839</xdr:rowOff>
    </xdr:to>
    <xdr:sp macro="" textlink="">
      <xdr:nvSpPr>
        <xdr:cNvPr id="198" name="楕円 197"/>
        <xdr:cNvSpPr/>
      </xdr:nvSpPr>
      <xdr:spPr>
        <a:xfrm>
          <a:off x="3746500" y="1322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115966</xdr:rowOff>
    </xdr:from>
    <xdr:ext cx="599010" cy="259045"/>
    <xdr:sp macro="" textlink="">
      <xdr:nvSpPr>
        <xdr:cNvPr id="199" name="テキスト ボックス 198"/>
        <xdr:cNvSpPr txBox="1"/>
      </xdr:nvSpPr>
      <xdr:spPr>
        <a:xfrm>
          <a:off x="3497795" y="1331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100960</xdr:rowOff>
    </xdr:from>
    <xdr:to>
      <xdr:col>15</xdr:col>
      <xdr:colOff>101600</xdr:colOff>
      <xdr:row>78</xdr:row>
      <xdr:rowOff>31110</xdr:rowOff>
    </xdr:to>
    <xdr:sp macro="" textlink="">
      <xdr:nvSpPr>
        <xdr:cNvPr id="200" name="楕円 199"/>
        <xdr:cNvSpPr/>
      </xdr:nvSpPr>
      <xdr:spPr>
        <a:xfrm>
          <a:off x="2857500" y="1330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22237</xdr:rowOff>
    </xdr:from>
    <xdr:ext cx="599010" cy="259045"/>
    <xdr:sp macro="" textlink="">
      <xdr:nvSpPr>
        <xdr:cNvPr id="201" name="テキスト ボックス 200"/>
        <xdr:cNvSpPr txBox="1"/>
      </xdr:nvSpPr>
      <xdr:spPr>
        <a:xfrm>
          <a:off x="2608795" y="13395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109934</xdr:rowOff>
    </xdr:from>
    <xdr:to>
      <xdr:col>10</xdr:col>
      <xdr:colOff>165100</xdr:colOff>
      <xdr:row>78</xdr:row>
      <xdr:rowOff>40084</xdr:rowOff>
    </xdr:to>
    <xdr:sp macro="" textlink="">
      <xdr:nvSpPr>
        <xdr:cNvPr id="202" name="楕円 201"/>
        <xdr:cNvSpPr/>
      </xdr:nvSpPr>
      <xdr:spPr>
        <a:xfrm>
          <a:off x="1968500" y="1331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31211</xdr:rowOff>
    </xdr:from>
    <xdr:ext cx="599010" cy="259045"/>
    <xdr:sp macro="" textlink="">
      <xdr:nvSpPr>
        <xdr:cNvPr id="203" name="テキスト ボックス 202"/>
        <xdr:cNvSpPr txBox="1"/>
      </xdr:nvSpPr>
      <xdr:spPr>
        <a:xfrm>
          <a:off x="1719795" y="1340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137565</xdr:rowOff>
    </xdr:from>
    <xdr:to>
      <xdr:col>6</xdr:col>
      <xdr:colOff>38100</xdr:colOff>
      <xdr:row>78</xdr:row>
      <xdr:rowOff>67715</xdr:rowOff>
    </xdr:to>
    <xdr:sp macro="" textlink="">
      <xdr:nvSpPr>
        <xdr:cNvPr id="204" name="楕円 203"/>
        <xdr:cNvSpPr/>
      </xdr:nvSpPr>
      <xdr:spPr>
        <a:xfrm>
          <a:off x="1079500" y="1333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58842</xdr:rowOff>
    </xdr:from>
    <xdr:ext cx="599010" cy="259045"/>
    <xdr:sp macro="" textlink="">
      <xdr:nvSpPr>
        <xdr:cNvPr id="205" name="テキスト ボックス 204"/>
        <xdr:cNvSpPr txBox="1"/>
      </xdr:nvSpPr>
      <xdr:spPr>
        <a:xfrm>
          <a:off x="830795" y="13431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35922</xdr:rowOff>
    </xdr:from>
    <xdr:to>
      <xdr:col>24</xdr:col>
      <xdr:colOff>63500</xdr:colOff>
      <xdr:row>97</xdr:row>
      <xdr:rowOff>61973</xdr:rowOff>
    </xdr:to>
    <xdr:cxnSp macro="">
      <xdr:nvCxnSpPr>
        <xdr:cNvPr id="236" name="直線コネクタ 235"/>
        <xdr:cNvCxnSpPr/>
      </xdr:nvCxnSpPr>
      <xdr:spPr>
        <a:xfrm flipV="1">
          <a:off x="3797300" y="16666572"/>
          <a:ext cx="838200" cy="2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143409</xdr:rowOff>
    </xdr:from>
    <xdr:ext cx="599010" cy="259045"/>
    <xdr:sp macro="" textlink="">
      <xdr:nvSpPr>
        <xdr:cNvPr id="237" name="衛生費平均値テキスト"/>
        <xdr:cNvSpPr txBox="1"/>
      </xdr:nvSpPr>
      <xdr:spPr>
        <a:xfrm>
          <a:off x="4686300" y="1643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61973</xdr:rowOff>
    </xdr:from>
    <xdr:to>
      <xdr:col>19</xdr:col>
      <xdr:colOff>177800</xdr:colOff>
      <xdr:row>97</xdr:row>
      <xdr:rowOff>150402</xdr:rowOff>
    </xdr:to>
    <xdr:cxnSp macro="">
      <xdr:nvCxnSpPr>
        <xdr:cNvPr id="239" name="直線コネクタ 238"/>
        <xdr:cNvCxnSpPr/>
      </xdr:nvCxnSpPr>
      <xdr:spPr>
        <a:xfrm flipV="1">
          <a:off x="2908300" y="16692623"/>
          <a:ext cx="889000" cy="88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80069</xdr:rowOff>
    </xdr:from>
    <xdr:ext cx="599010" cy="259045"/>
    <xdr:sp macro="" textlink="">
      <xdr:nvSpPr>
        <xdr:cNvPr id="241" name="テキスト ボックス 240"/>
        <xdr:cNvSpPr txBox="1"/>
      </xdr:nvSpPr>
      <xdr:spPr>
        <a:xfrm>
          <a:off x="3497795" y="1636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150402</xdr:rowOff>
    </xdr:from>
    <xdr:to>
      <xdr:col>15</xdr:col>
      <xdr:colOff>50800</xdr:colOff>
      <xdr:row>98</xdr:row>
      <xdr:rowOff>4153</xdr:rowOff>
    </xdr:to>
    <xdr:cxnSp macro="">
      <xdr:nvCxnSpPr>
        <xdr:cNvPr id="242" name="直線コネクタ 241"/>
        <xdr:cNvCxnSpPr/>
      </xdr:nvCxnSpPr>
      <xdr:spPr>
        <a:xfrm flipV="1">
          <a:off x="2019300" y="16781052"/>
          <a:ext cx="889000" cy="2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94823</xdr:rowOff>
    </xdr:from>
    <xdr:ext cx="599010" cy="259045"/>
    <xdr:sp macro="" textlink="">
      <xdr:nvSpPr>
        <xdr:cNvPr id="244" name="テキスト ボックス 243"/>
        <xdr:cNvSpPr txBox="1"/>
      </xdr:nvSpPr>
      <xdr:spPr>
        <a:xfrm>
          <a:off x="2608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4153</xdr:rowOff>
    </xdr:from>
    <xdr:to>
      <xdr:col>10</xdr:col>
      <xdr:colOff>114300</xdr:colOff>
      <xdr:row>98</xdr:row>
      <xdr:rowOff>29074</xdr:rowOff>
    </xdr:to>
    <xdr:cxnSp macro="">
      <xdr:nvCxnSpPr>
        <xdr:cNvPr id="245" name="直線コネクタ 244"/>
        <xdr:cNvCxnSpPr/>
      </xdr:nvCxnSpPr>
      <xdr:spPr>
        <a:xfrm flipV="1">
          <a:off x="1130300" y="16806253"/>
          <a:ext cx="889000" cy="2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140569</xdr:rowOff>
    </xdr:from>
    <xdr:ext cx="599010" cy="259045"/>
    <xdr:sp macro="" textlink="">
      <xdr:nvSpPr>
        <xdr:cNvPr id="247" name="テキスト ボックス 246"/>
        <xdr:cNvSpPr txBox="1"/>
      </xdr:nvSpPr>
      <xdr:spPr>
        <a:xfrm>
          <a:off x="1719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168818</xdr:rowOff>
    </xdr:from>
    <xdr:ext cx="599010" cy="259045"/>
    <xdr:sp macro="" textlink="">
      <xdr:nvSpPr>
        <xdr:cNvPr id="249" name="テキスト ボックス 248"/>
        <xdr:cNvSpPr txBox="1"/>
      </xdr:nvSpPr>
      <xdr:spPr>
        <a:xfrm>
          <a:off x="830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156572</xdr:rowOff>
    </xdr:from>
    <xdr:to>
      <xdr:col>24</xdr:col>
      <xdr:colOff>114300</xdr:colOff>
      <xdr:row>97</xdr:row>
      <xdr:rowOff>86722</xdr:rowOff>
    </xdr:to>
    <xdr:sp macro="" textlink="">
      <xdr:nvSpPr>
        <xdr:cNvPr id="255" name="楕円 254"/>
        <xdr:cNvSpPr/>
      </xdr:nvSpPr>
      <xdr:spPr>
        <a:xfrm>
          <a:off x="4584700" y="1661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134999</xdr:rowOff>
    </xdr:from>
    <xdr:ext cx="599010" cy="259045"/>
    <xdr:sp macro="" textlink="">
      <xdr:nvSpPr>
        <xdr:cNvPr id="256" name="衛生費該当値テキスト"/>
        <xdr:cNvSpPr txBox="1"/>
      </xdr:nvSpPr>
      <xdr:spPr>
        <a:xfrm>
          <a:off x="4686300" y="16594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11173</xdr:rowOff>
    </xdr:from>
    <xdr:to>
      <xdr:col>20</xdr:col>
      <xdr:colOff>38100</xdr:colOff>
      <xdr:row>97</xdr:row>
      <xdr:rowOff>112773</xdr:rowOff>
    </xdr:to>
    <xdr:sp macro="" textlink="">
      <xdr:nvSpPr>
        <xdr:cNvPr id="257" name="楕円 256"/>
        <xdr:cNvSpPr/>
      </xdr:nvSpPr>
      <xdr:spPr>
        <a:xfrm>
          <a:off x="3746500" y="1664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103900</xdr:rowOff>
    </xdr:from>
    <xdr:ext cx="599010" cy="259045"/>
    <xdr:sp macro="" textlink="">
      <xdr:nvSpPr>
        <xdr:cNvPr id="258" name="テキスト ボックス 257"/>
        <xdr:cNvSpPr txBox="1"/>
      </xdr:nvSpPr>
      <xdr:spPr>
        <a:xfrm>
          <a:off x="3497795" y="16734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99602</xdr:rowOff>
    </xdr:from>
    <xdr:to>
      <xdr:col>15</xdr:col>
      <xdr:colOff>101600</xdr:colOff>
      <xdr:row>98</xdr:row>
      <xdr:rowOff>29752</xdr:rowOff>
    </xdr:to>
    <xdr:sp macro="" textlink="">
      <xdr:nvSpPr>
        <xdr:cNvPr id="259" name="楕円 258"/>
        <xdr:cNvSpPr/>
      </xdr:nvSpPr>
      <xdr:spPr>
        <a:xfrm>
          <a:off x="2857500" y="1673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20879</xdr:rowOff>
    </xdr:from>
    <xdr:ext cx="534377" cy="259045"/>
    <xdr:sp macro="" textlink="">
      <xdr:nvSpPr>
        <xdr:cNvPr id="260" name="テキスト ボックス 259"/>
        <xdr:cNvSpPr txBox="1"/>
      </xdr:nvSpPr>
      <xdr:spPr>
        <a:xfrm>
          <a:off x="2641111" y="1682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124803</xdr:rowOff>
    </xdr:from>
    <xdr:to>
      <xdr:col>10</xdr:col>
      <xdr:colOff>165100</xdr:colOff>
      <xdr:row>98</xdr:row>
      <xdr:rowOff>54953</xdr:rowOff>
    </xdr:to>
    <xdr:sp macro="" textlink="">
      <xdr:nvSpPr>
        <xdr:cNvPr id="261" name="楕円 260"/>
        <xdr:cNvSpPr/>
      </xdr:nvSpPr>
      <xdr:spPr>
        <a:xfrm>
          <a:off x="1968500" y="1675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46080</xdr:rowOff>
    </xdr:from>
    <xdr:ext cx="534377" cy="259045"/>
    <xdr:sp macro="" textlink="">
      <xdr:nvSpPr>
        <xdr:cNvPr id="262" name="テキスト ボックス 261"/>
        <xdr:cNvSpPr txBox="1"/>
      </xdr:nvSpPr>
      <xdr:spPr>
        <a:xfrm>
          <a:off x="1752111" y="1684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149724</xdr:rowOff>
    </xdr:from>
    <xdr:to>
      <xdr:col>6</xdr:col>
      <xdr:colOff>38100</xdr:colOff>
      <xdr:row>98</xdr:row>
      <xdr:rowOff>79874</xdr:rowOff>
    </xdr:to>
    <xdr:sp macro="" textlink="">
      <xdr:nvSpPr>
        <xdr:cNvPr id="263" name="楕円 262"/>
        <xdr:cNvSpPr/>
      </xdr:nvSpPr>
      <xdr:spPr>
        <a:xfrm>
          <a:off x="1079500" y="1678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71001</xdr:rowOff>
    </xdr:from>
    <xdr:ext cx="534377" cy="259045"/>
    <xdr:sp macro="" textlink="">
      <xdr:nvSpPr>
        <xdr:cNvPr id="264" name="テキスト ボックス 263"/>
        <xdr:cNvSpPr txBox="1"/>
      </xdr:nvSpPr>
      <xdr:spPr>
        <a:xfrm>
          <a:off x="863111" y="1687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4" name="テキスト ボックス 303"/>
        <xdr:cNvSpPr txBox="1"/>
      </xdr:nvSpPr>
      <xdr:spPr>
        <a:xfrm>
          <a:off x="7672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44848</xdr:rowOff>
    </xdr:from>
    <xdr:ext cx="378565" cy="259045"/>
    <xdr:sp macro="" textlink="">
      <xdr:nvSpPr>
        <xdr:cNvPr id="306" name="テキスト ボックス 305"/>
        <xdr:cNvSpPr txBox="1"/>
      </xdr:nvSpPr>
      <xdr:spPr>
        <a:xfrm>
          <a:off x="6783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86713</xdr:rowOff>
    </xdr:from>
    <xdr:to>
      <xdr:col>55</xdr:col>
      <xdr:colOff>0</xdr:colOff>
      <xdr:row>58</xdr:row>
      <xdr:rowOff>88791</xdr:rowOff>
    </xdr:to>
    <xdr:cxnSp macro="">
      <xdr:nvCxnSpPr>
        <xdr:cNvPr id="348" name="直線コネクタ 347"/>
        <xdr:cNvCxnSpPr/>
      </xdr:nvCxnSpPr>
      <xdr:spPr>
        <a:xfrm flipV="1">
          <a:off x="9639300" y="10030813"/>
          <a:ext cx="838200" cy="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24794</xdr:rowOff>
    </xdr:from>
    <xdr:ext cx="599010" cy="259045"/>
    <xdr:sp macro="" textlink="">
      <xdr:nvSpPr>
        <xdr:cNvPr id="349" name="農林水産業費平均値テキスト"/>
        <xdr:cNvSpPr txBox="1"/>
      </xdr:nvSpPr>
      <xdr:spPr>
        <a:xfrm>
          <a:off x="10528300" y="9797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88791</xdr:rowOff>
    </xdr:from>
    <xdr:to>
      <xdr:col>50</xdr:col>
      <xdr:colOff>114300</xdr:colOff>
      <xdr:row>58</xdr:row>
      <xdr:rowOff>89640</xdr:rowOff>
    </xdr:to>
    <xdr:cxnSp macro="">
      <xdr:nvCxnSpPr>
        <xdr:cNvPr id="351" name="直線コネクタ 350"/>
        <xdr:cNvCxnSpPr/>
      </xdr:nvCxnSpPr>
      <xdr:spPr>
        <a:xfrm flipV="1">
          <a:off x="8750300" y="10032891"/>
          <a:ext cx="889000" cy="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129694</xdr:rowOff>
    </xdr:from>
    <xdr:ext cx="599010" cy="259045"/>
    <xdr:sp macro="" textlink="">
      <xdr:nvSpPr>
        <xdr:cNvPr id="353" name="テキスト ボックス 352"/>
        <xdr:cNvSpPr txBox="1"/>
      </xdr:nvSpPr>
      <xdr:spPr>
        <a:xfrm>
          <a:off x="9339795" y="9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88888</xdr:rowOff>
    </xdr:from>
    <xdr:to>
      <xdr:col>45</xdr:col>
      <xdr:colOff>177800</xdr:colOff>
      <xdr:row>58</xdr:row>
      <xdr:rowOff>89640</xdr:rowOff>
    </xdr:to>
    <xdr:cxnSp macro="">
      <xdr:nvCxnSpPr>
        <xdr:cNvPr id="354" name="直線コネクタ 353"/>
        <xdr:cNvCxnSpPr/>
      </xdr:nvCxnSpPr>
      <xdr:spPr>
        <a:xfrm>
          <a:off x="7861300" y="10032988"/>
          <a:ext cx="889000" cy="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133880</xdr:rowOff>
    </xdr:from>
    <xdr:ext cx="599010" cy="259045"/>
    <xdr:sp macro="" textlink="">
      <xdr:nvSpPr>
        <xdr:cNvPr id="356" name="テキスト ボックス 355"/>
        <xdr:cNvSpPr txBox="1"/>
      </xdr:nvSpPr>
      <xdr:spPr>
        <a:xfrm>
          <a:off x="8450795" y="97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88888</xdr:rowOff>
    </xdr:from>
    <xdr:to>
      <xdr:col>41</xdr:col>
      <xdr:colOff>50800</xdr:colOff>
      <xdr:row>58</xdr:row>
      <xdr:rowOff>93625</xdr:rowOff>
    </xdr:to>
    <xdr:cxnSp macro="">
      <xdr:nvCxnSpPr>
        <xdr:cNvPr id="357" name="直線コネクタ 356"/>
        <xdr:cNvCxnSpPr/>
      </xdr:nvCxnSpPr>
      <xdr:spPr>
        <a:xfrm flipV="1">
          <a:off x="6972300" y="10032988"/>
          <a:ext cx="889000" cy="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135074</xdr:rowOff>
    </xdr:from>
    <xdr:ext cx="599010" cy="259045"/>
    <xdr:sp macro="" textlink="">
      <xdr:nvSpPr>
        <xdr:cNvPr id="359" name="テキスト ボックス 358"/>
        <xdr:cNvSpPr txBox="1"/>
      </xdr:nvSpPr>
      <xdr:spPr>
        <a:xfrm>
          <a:off x="7561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132752</xdr:rowOff>
    </xdr:from>
    <xdr:ext cx="599010" cy="259045"/>
    <xdr:sp macro="" textlink="">
      <xdr:nvSpPr>
        <xdr:cNvPr id="361" name="テキスト ボックス 360"/>
        <xdr:cNvSpPr txBox="1"/>
      </xdr:nvSpPr>
      <xdr:spPr>
        <a:xfrm>
          <a:off x="6672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35913</xdr:rowOff>
    </xdr:from>
    <xdr:to>
      <xdr:col>55</xdr:col>
      <xdr:colOff>50800</xdr:colOff>
      <xdr:row>58</xdr:row>
      <xdr:rowOff>137513</xdr:rowOff>
    </xdr:to>
    <xdr:sp macro="" textlink="">
      <xdr:nvSpPr>
        <xdr:cNvPr id="367" name="楕円 366"/>
        <xdr:cNvSpPr/>
      </xdr:nvSpPr>
      <xdr:spPr>
        <a:xfrm>
          <a:off x="10426700" y="998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151794</xdr:rowOff>
    </xdr:from>
    <xdr:ext cx="599010" cy="259045"/>
    <xdr:sp macro="" textlink="">
      <xdr:nvSpPr>
        <xdr:cNvPr id="368" name="農林水産業費該当値テキスト"/>
        <xdr:cNvSpPr txBox="1"/>
      </xdr:nvSpPr>
      <xdr:spPr>
        <a:xfrm>
          <a:off x="10528300" y="9924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37991</xdr:rowOff>
    </xdr:from>
    <xdr:to>
      <xdr:col>50</xdr:col>
      <xdr:colOff>165100</xdr:colOff>
      <xdr:row>58</xdr:row>
      <xdr:rowOff>139591</xdr:rowOff>
    </xdr:to>
    <xdr:sp macro="" textlink="">
      <xdr:nvSpPr>
        <xdr:cNvPr id="369" name="楕円 368"/>
        <xdr:cNvSpPr/>
      </xdr:nvSpPr>
      <xdr:spPr>
        <a:xfrm>
          <a:off x="9588500" y="998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130718</xdr:rowOff>
    </xdr:from>
    <xdr:ext cx="599010" cy="259045"/>
    <xdr:sp macro="" textlink="">
      <xdr:nvSpPr>
        <xdr:cNvPr id="370" name="テキスト ボックス 369"/>
        <xdr:cNvSpPr txBox="1"/>
      </xdr:nvSpPr>
      <xdr:spPr>
        <a:xfrm>
          <a:off x="9339795" y="10074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38840</xdr:rowOff>
    </xdr:from>
    <xdr:to>
      <xdr:col>46</xdr:col>
      <xdr:colOff>38100</xdr:colOff>
      <xdr:row>58</xdr:row>
      <xdr:rowOff>140440</xdr:rowOff>
    </xdr:to>
    <xdr:sp macro="" textlink="">
      <xdr:nvSpPr>
        <xdr:cNvPr id="371" name="楕円 370"/>
        <xdr:cNvSpPr/>
      </xdr:nvSpPr>
      <xdr:spPr>
        <a:xfrm>
          <a:off x="8699500" y="998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131567</xdr:rowOff>
    </xdr:from>
    <xdr:ext cx="599010" cy="259045"/>
    <xdr:sp macro="" textlink="">
      <xdr:nvSpPr>
        <xdr:cNvPr id="372" name="テキスト ボックス 371"/>
        <xdr:cNvSpPr txBox="1"/>
      </xdr:nvSpPr>
      <xdr:spPr>
        <a:xfrm>
          <a:off x="8450795" y="10075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38088</xdr:rowOff>
    </xdr:from>
    <xdr:to>
      <xdr:col>41</xdr:col>
      <xdr:colOff>101600</xdr:colOff>
      <xdr:row>58</xdr:row>
      <xdr:rowOff>139688</xdr:rowOff>
    </xdr:to>
    <xdr:sp macro="" textlink="">
      <xdr:nvSpPr>
        <xdr:cNvPr id="373" name="楕円 372"/>
        <xdr:cNvSpPr/>
      </xdr:nvSpPr>
      <xdr:spPr>
        <a:xfrm>
          <a:off x="7810500" y="998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130815</xdr:rowOff>
    </xdr:from>
    <xdr:ext cx="599010" cy="259045"/>
    <xdr:sp macro="" textlink="">
      <xdr:nvSpPr>
        <xdr:cNvPr id="374" name="テキスト ボックス 373"/>
        <xdr:cNvSpPr txBox="1"/>
      </xdr:nvSpPr>
      <xdr:spPr>
        <a:xfrm>
          <a:off x="7561795" y="10074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42825</xdr:rowOff>
    </xdr:from>
    <xdr:to>
      <xdr:col>36</xdr:col>
      <xdr:colOff>165100</xdr:colOff>
      <xdr:row>58</xdr:row>
      <xdr:rowOff>144425</xdr:rowOff>
    </xdr:to>
    <xdr:sp macro="" textlink="">
      <xdr:nvSpPr>
        <xdr:cNvPr id="375" name="楕円 374"/>
        <xdr:cNvSpPr/>
      </xdr:nvSpPr>
      <xdr:spPr>
        <a:xfrm>
          <a:off x="6921500" y="998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135552</xdr:rowOff>
    </xdr:from>
    <xdr:ext cx="599010" cy="259045"/>
    <xdr:sp macro="" textlink="">
      <xdr:nvSpPr>
        <xdr:cNvPr id="376" name="テキスト ボックス 375"/>
        <xdr:cNvSpPr txBox="1"/>
      </xdr:nvSpPr>
      <xdr:spPr>
        <a:xfrm>
          <a:off x="6672795" y="10079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105865</xdr:rowOff>
    </xdr:from>
    <xdr:to>
      <xdr:col>55</xdr:col>
      <xdr:colOff>0</xdr:colOff>
      <xdr:row>78</xdr:row>
      <xdr:rowOff>123940</xdr:rowOff>
    </xdr:to>
    <xdr:cxnSp macro="">
      <xdr:nvCxnSpPr>
        <xdr:cNvPr id="403" name="直線コネクタ 402"/>
        <xdr:cNvCxnSpPr/>
      </xdr:nvCxnSpPr>
      <xdr:spPr>
        <a:xfrm flipV="1">
          <a:off x="9639300" y="13478965"/>
          <a:ext cx="838200" cy="1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117885</xdr:rowOff>
    </xdr:from>
    <xdr:ext cx="534377" cy="259045"/>
    <xdr:sp macro="" textlink="">
      <xdr:nvSpPr>
        <xdr:cNvPr id="404" name="商工費平均値テキスト"/>
        <xdr:cNvSpPr txBox="1"/>
      </xdr:nvSpPr>
      <xdr:spPr>
        <a:xfrm>
          <a:off x="10528300" y="13148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90261</xdr:rowOff>
    </xdr:from>
    <xdr:to>
      <xdr:col>50</xdr:col>
      <xdr:colOff>114300</xdr:colOff>
      <xdr:row>78</xdr:row>
      <xdr:rowOff>123940</xdr:rowOff>
    </xdr:to>
    <xdr:cxnSp macro="">
      <xdr:nvCxnSpPr>
        <xdr:cNvPr id="406" name="直線コネクタ 405"/>
        <xdr:cNvCxnSpPr/>
      </xdr:nvCxnSpPr>
      <xdr:spPr>
        <a:xfrm>
          <a:off x="8750300" y="13463361"/>
          <a:ext cx="889000" cy="3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60645</xdr:rowOff>
    </xdr:from>
    <xdr:ext cx="534377" cy="259045"/>
    <xdr:sp macro="" textlink="">
      <xdr:nvSpPr>
        <xdr:cNvPr id="408" name="テキスト ボックス 407"/>
        <xdr:cNvSpPr txBox="1"/>
      </xdr:nvSpPr>
      <xdr:spPr>
        <a:xfrm>
          <a:off x="9372111" y="1309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90261</xdr:rowOff>
    </xdr:from>
    <xdr:to>
      <xdr:col>45</xdr:col>
      <xdr:colOff>177800</xdr:colOff>
      <xdr:row>78</xdr:row>
      <xdr:rowOff>127929</xdr:rowOff>
    </xdr:to>
    <xdr:cxnSp macro="">
      <xdr:nvCxnSpPr>
        <xdr:cNvPr id="409" name="直線コネクタ 408"/>
        <xdr:cNvCxnSpPr/>
      </xdr:nvCxnSpPr>
      <xdr:spPr>
        <a:xfrm flipV="1">
          <a:off x="7861300" y="13463361"/>
          <a:ext cx="889000" cy="3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53108</xdr:rowOff>
    </xdr:from>
    <xdr:ext cx="534377" cy="259045"/>
    <xdr:sp macro="" textlink="">
      <xdr:nvSpPr>
        <xdr:cNvPr id="411" name="テキスト ボックス 410"/>
        <xdr:cNvSpPr txBox="1"/>
      </xdr:nvSpPr>
      <xdr:spPr>
        <a:xfrm>
          <a:off x="8483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123814</xdr:rowOff>
    </xdr:from>
    <xdr:to>
      <xdr:col>41</xdr:col>
      <xdr:colOff>50800</xdr:colOff>
      <xdr:row>78</xdr:row>
      <xdr:rowOff>127929</xdr:rowOff>
    </xdr:to>
    <xdr:cxnSp macro="">
      <xdr:nvCxnSpPr>
        <xdr:cNvPr id="412" name="直線コネクタ 411"/>
        <xdr:cNvCxnSpPr/>
      </xdr:nvCxnSpPr>
      <xdr:spPr>
        <a:xfrm>
          <a:off x="6972300" y="13496914"/>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87211</xdr:rowOff>
    </xdr:from>
    <xdr:ext cx="534377" cy="259045"/>
    <xdr:sp macro="" textlink="">
      <xdr:nvSpPr>
        <xdr:cNvPr id="414" name="テキスト ボックス 413"/>
        <xdr:cNvSpPr txBox="1"/>
      </xdr:nvSpPr>
      <xdr:spPr>
        <a:xfrm>
          <a:off x="7594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92766</xdr:rowOff>
    </xdr:from>
    <xdr:ext cx="534377" cy="259045"/>
    <xdr:sp macro="" textlink="">
      <xdr:nvSpPr>
        <xdr:cNvPr id="416" name="テキスト ボックス 415"/>
        <xdr:cNvSpPr txBox="1"/>
      </xdr:nvSpPr>
      <xdr:spPr>
        <a:xfrm>
          <a:off x="6705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55065</xdr:rowOff>
    </xdr:from>
    <xdr:to>
      <xdr:col>55</xdr:col>
      <xdr:colOff>50800</xdr:colOff>
      <xdr:row>78</xdr:row>
      <xdr:rowOff>156665</xdr:rowOff>
    </xdr:to>
    <xdr:sp macro="" textlink="">
      <xdr:nvSpPr>
        <xdr:cNvPr id="422" name="楕円 421"/>
        <xdr:cNvSpPr/>
      </xdr:nvSpPr>
      <xdr:spPr>
        <a:xfrm>
          <a:off x="10426700" y="1342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141442</xdr:rowOff>
    </xdr:from>
    <xdr:ext cx="534377" cy="259045"/>
    <xdr:sp macro="" textlink="">
      <xdr:nvSpPr>
        <xdr:cNvPr id="423" name="商工費該当値テキスト"/>
        <xdr:cNvSpPr txBox="1"/>
      </xdr:nvSpPr>
      <xdr:spPr>
        <a:xfrm>
          <a:off x="10528300" y="1334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73140</xdr:rowOff>
    </xdr:from>
    <xdr:to>
      <xdr:col>50</xdr:col>
      <xdr:colOff>165100</xdr:colOff>
      <xdr:row>79</xdr:row>
      <xdr:rowOff>3290</xdr:rowOff>
    </xdr:to>
    <xdr:sp macro="" textlink="">
      <xdr:nvSpPr>
        <xdr:cNvPr id="424" name="楕円 423"/>
        <xdr:cNvSpPr/>
      </xdr:nvSpPr>
      <xdr:spPr>
        <a:xfrm>
          <a:off x="9588500" y="134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165867</xdr:rowOff>
    </xdr:from>
    <xdr:ext cx="469744" cy="259045"/>
    <xdr:sp macro="" textlink="">
      <xdr:nvSpPr>
        <xdr:cNvPr id="425" name="テキスト ボックス 424"/>
        <xdr:cNvSpPr txBox="1"/>
      </xdr:nvSpPr>
      <xdr:spPr>
        <a:xfrm>
          <a:off x="9404428" y="135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39461</xdr:rowOff>
    </xdr:from>
    <xdr:to>
      <xdr:col>46</xdr:col>
      <xdr:colOff>38100</xdr:colOff>
      <xdr:row>78</xdr:row>
      <xdr:rowOff>141061</xdr:rowOff>
    </xdr:to>
    <xdr:sp macro="" textlink="">
      <xdr:nvSpPr>
        <xdr:cNvPr id="426" name="楕円 425"/>
        <xdr:cNvSpPr/>
      </xdr:nvSpPr>
      <xdr:spPr>
        <a:xfrm>
          <a:off x="8699500" y="1341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132188</xdr:rowOff>
    </xdr:from>
    <xdr:ext cx="534377" cy="259045"/>
    <xdr:sp macro="" textlink="">
      <xdr:nvSpPr>
        <xdr:cNvPr id="427" name="テキスト ボックス 426"/>
        <xdr:cNvSpPr txBox="1"/>
      </xdr:nvSpPr>
      <xdr:spPr>
        <a:xfrm>
          <a:off x="8483111" y="1350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77129</xdr:rowOff>
    </xdr:from>
    <xdr:to>
      <xdr:col>41</xdr:col>
      <xdr:colOff>101600</xdr:colOff>
      <xdr:row>79</xdr:row>
      <xdr:rowOff>7279</xdr:rowOff>
    </xdr:to>
    <xdr:sp macro="" textlink="">
      <xdr:nvSpPr>
        <xdr:cNvPr id="428" name="楕円 427"/>
        <xdr:cNvSpPr/>
      </xdr:nvSpPr>
      <xdr:spPr>
        <a:xfrm>
          <a:off x="7810500" y="1345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169856</xdr:rowOff>
    </xdr:from>
    <xdr:ext cx="469744" cy="259045"/>
    <xdr:sp macro="" textlink="">
      <xdr:nvSpPr>
        <xdr:cNvPr id="429" name="テキスト ボックス 428"/>
        <xdr:cNvSpPr txBox="1"/>
      </xdr:nvSpPr>
      <xdr:spPr>
        <a:xfrm>
          <a:off x="7626428" y="1354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73014</xdr:rowOff>
    </xdr:from>
    <xdr:to>
      <xdr:col>36</xdr:col>
      <xdr:colOff>165100</xdr:colOff>
      <xdr:row>79</xdr:row>
      <xdr:rowOff>3164</xdr:rowOff>
    </xdr:to>
    <xdr:sp macro="" textlink="">
      <xdr:nvSpPr>
        <xdr:cNvPr id="430" name="楕円 429"/>
        <xdr:cNvSpPr/>
      </xdr:nvSpPr>
      <xdr:spPr>
        <a:xfrm>
          <a:off x="6921500" y="1344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165741</xdr:rowOff>
    </xdr:from>
    <xdr:ext cx="469744" cy="259045"/>
    <xdr:sp macro="" textlink="">
      <xdr:nvSpPr>
        <xdr:cNvPr id="431" name="テキスト ボックス 430"/>
        <xdr:cNvSpPr txBox="1"/>
      </xdr:nvSpPr>
      <xdr:spPr>
        <a:xfrm>
          <a:off x="6737428" y="13538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85221</xdr:rowOff>
    </xdr:from>
    <xdr:to>
      <xdr:col>55</xdr:col>
      <xdr:colOff>0</xdr:colOff>
      <xdr:row>98</xdr:row>
      <xdr:rowOff>70245</xdr:rowOff>
    </xdr:to>
    <xdr:cxnSp macro="">
      <xdr:nvCxnSpPr>
        <xdr:cNvPr id="464" name="直線コネクタ 463"/>
        <xdr:cNvCxnSpPr/>
      </xdr:nvCxnSpPr>
      <xdr:spPr>
        <a:xfrm flipV="1">
          <a:off x="9639300" y="16715871"/>
          <a:ext cx="838200" cy="15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144625</xdr:rowOff>
    </xdr:from>
    <xdr:ext cx="599010" cy="259045"/>
    <xdr:sp macro="" textlink="">
      <xdr:nvSpPr>
        <xdr:cNvPr id="465" name="土木費平均値テキスト"/>
        <xdr:cNvSpPr txBox="1"/>
      </xdr:nvSpPr>
      <xdr:spPr>
        <a:xfrm>
          <a:off x="10528300" y="16432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111365</xdr:rowOff>
    </xdr:from>
    <xdr:to>
      <xdr:col>50</xdr:col>
      <xdr:colOff>114300</xdr:colOff>
      <xdr:row>98</xdr:row>
      <xdr:rowOff>70245</xdr:rowOff>
    </xdr:to>
    <xdr:cxnSp macro="">
      <xdr:nvCxnSpPr>
        <xdr:cNvPr id="467" name="直線コネクタ 466"/>
        <xdr:cNvCxnSpPr/>
      </xdr:nvCxnSpPr>
      <xdr:spPr>
        <a:xfrm>
          <a:off x="8750300" y="16742015"/>
          <a:ext cx="889000" cy="13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91832</xdr:rowOff>
    </xdr:from>
    <xdr:ext cx="599010" cy="259045"/>
    <xdr:sp macro="" textlink="">
      <xdr:nvSpPr>
        <xdr:cNvPr id="469" name="テキスト ボックス 468"/>
        <xdr:cNvSpPr txBox="1"/>
      </xdr:nvSpPr>
      <xdr:spPr>
        <a:xfrm>
          <a:off x="9339795" y="1637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111060</xdr:rowOff>
    </xdr:from>
    <xdr:to>
      <xdr:col>45</xdr:col>
      <xdr:colOff>177800</xdr:colOff>
      <xdr:row>97</xdr:row>
      <xdr:rowOff>111365</xdr:rowOff>
    </xdr:to>
    <xdr:cxnSp macro="">
      <xdr:nvCxnSpPr>
        <xdr:cNvPr id="470" name="直線コネクタ 469"/>
        <xdr:cNvCxnSpPr/>
      </xdr:nvCxnSpPr>
      <xdr:spPr>
        <a:xfrm>
          <a:off x="7861300" y="16741710"/>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107370</xdr:rowOff>
    </xdr:from>
    <xdr:ext cx="599010" cy="259045"/>
    <xdr:sp macro="" textlink="">
      <xdr:nvSpPr>
        <xdr:cNvPr id="472" name="テキスト ボックス 471"/>
        <xdr:cNvSpPr txBox="1"/>
      </xdr:nvSpPr>
      <xdr:spPr>
        <a:xfrm>
          <a:off x="8450795" y="1639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111060</xdr:rowOff>
    </xdr:from>
    <xdr:to>
      <xdr:col>41</xdr:col>
      <xdr:colOff>50800</xdr:colOff>
      <xdr:row>98</xdr:row>
      <xdr:rowOff>135162</xdr:rowOff>
    </xdr:to>
    <xdr:cxnSp macro="">
      <xdr:nvCxnSpPr>
        <xdr:cNvPr id="473" name="直線コネクタ 472"/>
        <xdr:cNvCxnSpPr/>
      </xdr:nvCxnSpPr>
      <xdr:spPr>
        <a:xfrm flipV="1">
          <a:off x="6972300" y="16741710"/>
          <a:ext cx="889000" cy="19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130131</xdr:rowOff>
    </xdr:from>
    <xdr:ext cx="599010" cy="259045"/>
    <xdr:sp macro="" textlink="">
      <xdr:nvSpPr>
        <xdr:cNvPr id="475" name="テキスト ボックス 474"/>
        <xdr:cNvSpPr txBox="1"/>
      </xdr:nvSpPr>
      <xdr:spPr>
        <a:xfrm>
          <a:off x="7561795" y="1641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137341</xdr:rowOff>
    </xdr:from>
    <xdr:ext cx="599010" cy="259045"/>
    <xdr:sp macro="" textlink="">
      <xdr:nvSpPr>
        <xdr:cNvPr id="477" name="テキスト ボックス 476"/>
        <xdr:cNvSpPr txBox="1"/>
      </xdr:nvSpPr>
      <xdr:spPr>
        <a:xfrm>
          <a:off x="6672795" y="1642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34421</xdr:rowOff>
    </xdr:from>
    <xdr:to>
      <xdr:col>55</xdr:col>
      <xdr:colOff>50800</xdr:colOff>
      <xdr:row>97</xdr:row>
      <xdr:rowOff>136021</xdr:rowOff>
    </xdr:to>
    <xdr:sp macro="" textlink="">
      <xdr:nvSpPr>
        <xdr:cNvPr id="483" name="楕円 482"/>
        <xdr:cNvSpPr/>
      </xdr:nvSpPr>
      <xdr:spPr>
        <a:xfrm>
          <a:off x="10426700" y="1666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12848</xdr:rowOff>
    </xdr:from>
    <xdr:ext cx="599010" cy="259045"/>
    <xdr:sp macro="" textlink="">
      <xdr:nvSpPr>
        <xdr:cNvPr id="484" name="土木費該当値テキスト"/>
        <xdr:cNvSpPr txBox="1"/>
      </xdr:nvSpPr>
      <xdr:spPr>
        <a:xfrm>
          <a:off x="10528300" y="16643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19445</xdr:rowOff>
    </xdr:from>
    <xdr:to>
      <xdr:col>50</xdr:col>
      <xdr:colOff>165100</xdr:colOff>
      <xdr:row>98</xdr:row>
      <xdr:rowOff>121045</xdr:rowOff>
    </xdr:to>
    <xdr:sp macro="" textlink="">
      <xdr:nvSpPr>
        <xdr:cNvPr id="485" name="楕円 484"/>
        <xdr:cNvSpPr/>
      </xdr:nvSpPr>
      <xdr:spPr>
        <a:xfrm>
          <a:off x="9588500" y="1682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112172</xdr:rowOff>
    </xdr:from>
    <xdr:ext cx="534377" cy="259045"/>
    <xdr:sp macro="" textlink="">
      <xdr:nvSpPr>
        <xdr:cNvPr id="486" name="テキスト ボックス 485"/>
        <xdr:cNvSpPr txBox="1"/>
      </xdr:nvSpPr>
      <xdr:spPr>
        <a:xfrm>
          <a:off x="9372111" y="1691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60565</xdr:rowOff>
    </xdr:from>
    <xdr:to>
      <xdr:col>46</xdr:col>
      <xdr:colOff>38100</xdr:colOff>
      <xdr:row>97</xdr:row>
      <xdr:rowOff>162165</xdr:rowOff>
    </xdr:to>
    <xdr:sp macro="" textlink="">
      <xdr:nvSpPr>
        <xdr:cNvPr id="487" name="楕円 486"/>
        <xdr:cNvSpPr/>
      </xdr:nvSpPr>
      <xdr:spPr>
        <a:xfrm>
          <a:off x="8699500" y="1669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153292</xdr:rowOff>
    </xdr:from>
    <xdr:ext cx="599010" cy="259045"/>
    <xdr:sp macro="" textlink="">
      <xdr:nvSpPr>
        <xdr:cNvPr id="488" name="テキスト ボックス 487"/>
        <xdr:cNvSpPr txBox="1"/>
      </xdr:nvSpPr>
      <xdr:spPr>
        <a:xfrm>
          <a:off x="8450795" y="16783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60260</xdr:rowOff>
    </xdr:from>
    <xdr:to>
      <xdr:col>41</xdr:col>
      <xdr:colOff>101600</xdr:colOff>
      <xdr:row>97</xdr:row>
      <xdr:rowOff>161860</xdr:rowOff>
    </xdr:to>
    <xdr:sp macro="" textlink="">
      <xdr:nvSpPr>
        <xdr:cNvPr id="489" name="楕円 488"/>
        <xdr:cNvSpPr/>
      </xdr:nvSpPr>
      <xdr:spPr>
        <a:xfrm>
          <a:off x="7810500" y="1669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152987</xdr:rowOff>
    </xdr:from>
    <xdr:ext cx="599010" cy="259045"/>
    <xdr:sp macro="" textlink="">
      <xdr:nvSpPr>
        <xdr:cNvPr id="490" name="テキスト ボックス 489"/>
        <xdr:cNvSpPr txBox="1"/>
      </xdr:nvSpPr>
      <xdr:spPr>
        <a:xfrm>
          <a:off x="7561795" y="16783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84362</xdr:rowOff>
    </xdr:from>
    <xdr:to>
      <xdr:col>36</xdr:col>
      <xdr:colOff>165100</xdr:colOff>
      <xdr:row>99</xdr:row>
      <xdr:rowOff>14512</xdr:rowOff>
    </xdr:to>
    <xdr:sp macro="" textlink="">
      <xdr:nvSpPr>
        <xdr:cNvPr id="491" name="楕円 490"/>
        <xdr:cNvSpPr/>
      </xdr:nvSpPr>
      <xdr:spPr>
        <a:xfrm>
          <a:off x="6921500" y="1688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5639</xdr:rowOff>
    </xdr:from>
    <xdr:ext cx="534377" cy="259045"/>
    <xdr:sp macro="" textlink="">
      <xdr:nvSpPr>
        <xdr:cNvPr id="492" name="テキスト ボックス 491"/>
        <xdr:cNvSpPr txBox="1"/>
      </xdr:nvSpPr>
      <xdr:spPr>
        <a:xfrm>
          <a:off x="6705111" y="1697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150154</xdr:rowOff>
    </xdr:from>
    <xdr:to>
      <xdr:col>85</xdr:col>
      <xdr:colOff>127000</xdr:colOff>
      <xdr:row>38</xdr:row>
      <xdr:rowOff>44831</xdr:rowOff>
    </xdr:to>
    <xdr:cxnSp macro="">
      <xdr:nvCxnSpPr>
        <xdr:cNvPr id="519" name="直線コネクタ 518"/>
        <xdr:cNvCxnSpPr/>
      </xdr:nvCxnSpPr>
      <xdr:spPr>
        <a:xfrm>
          <a:off x="15481300" y="6493804"/>
          <a:ext cx="838200" cy="6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151284</xdr:rowOff>
    </xdr:from>
    <xdr:ext cx="534377" cy="259045"/>
    <xdr:sp macro="" textlink="">
      <xdr:nvSpPr>
        <xdr:cNvPr id="520" name="消防費平均値テキスト"/>
        <xdr:cNvSpPr txBox="1"/>
      </xdr:nvSpPr>
      <xdr:spPr>
        <a:xfrm>
          <a:off x="16370300" y="6323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150154</xdr:rowOff>
    </xdr:from>
    <xdr:to>
      <xdr:col>81</xdr:col>
      <xdr:colOff>50800</xdr:colOff>
      <xdr:row>38</xdr:row>
      <xdr:rowOff>55534</xdr:rowOff>
    </xdr:to>
    <xdr:cxnSp macro="">
      <xdr:nvCxnSpPr>
        <xdr:cNvPr id="522" name="直線コネクタ 521"/>
        <xdr:cNvCxnSpPr/>
      </xdr:nvCxnSpPr>
      <xdr:spPr>
        <a:xfrm flipV="1">
          <a:off x="14592300" y="6493804"/>
          <a:ext cx="889000" cy="7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51462</xdr:rowOff>
    </xdr:from>
    <xdr:ext cx="534377" cy="259045"/>
    <xdr:sp macro="" textlink="">
      <xdr:nvSpPr>
        <xdr:cNvPr id="524" name="テキスト ボックス 523"/>
        <xdr:cNvSpPr txBox="1"/>
      </xdr:nvSpPr>
      <xdr:spPr>
        <a:xfrm>
          <a:off x="15214111" y="656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55534</xdr:rowOff>
    </xdr:from>
    <xdr:to>
      <xdr:col>76</xdr:col>
      <xdr:colOff>114300</xdr:colOff>
      <xdr:row>38</xdr:row>
      <xdr:rowOff>85936</xdr:rowOff>
    </xdr:to>
    <xdr:cxnSp macro="">
      <xdr:nvCxnSpPr>
        <xdr:cNvPr id="525" name="直線コネクタ 524"/>
        <xdr:cNvCxnSpPr/>
      </xdr:nvCxnSpPr>
      <xdr:spPr>
        <a:xfrm flipV="1">
          <a:off x="13703300" y="6570634"/>
          <a:ext cx="889000" cy="3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47091</xdr:rowOff>
    </xdr:from>
    <xdr:ext cx="534377" cy="259045"/>
    <xdr:sp macro="" textlink="">
      <xdr:nvSpPr>
        <xdr:cNvPr id="527" name="テキスト ボックス 526"/>
        <xdr:cNvSpPr txBox="1"/>
      </xdr:nvSpPr>
      <xdr:spPr>
        <a:xfrm>
          <a:off x="14325111" y="62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85936</xdr:rowOff>
    </xdr:from>
    <xdr:to>
      <xdr:col>71</xdr:col>
      <xdr:colOff>177800</xdr:colOff>
      <xdr:row>38</xdr:row>
      <xdr:rowOff>94248</xdr:rowOff>
    </xdr:to>
    <xdr:cxnSp macro="">
      <xdr:nvCxnSpPr>
        <xdr:cNvPr id="528" name="直線コネクタ 527"/>
        <xdr:cNvCxnSpPr/>
      </xdr:nvCxnSpPr>
      <xdr:spPr>
        <a:xfrm flipV="1">
          <a:off x="12814300" y="6601036"/>
          <a:ext cx="889000" cy="8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85814</xdr:rowOff>
    </xdr:from>
    <xdr:ext cx="534377" cy="259045"/>
    <xdr:sp macro="" textlink="">
      <xdr:nvSpPr>
        <xdr:cNvPr id="530" name="テキスト ボックス 529"/>
        <xdr:cNvSpPr txBox="1"/>
      </xdr:nvSpPr>
      <xdr:spPr>
        <a:xfrm>
          <a:off x="13436111" y="625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82525</xdr:rowOff>
    </xdr:from>
    <xdr:ext cx="534377" cy="259045"/>
    <xdr:sp macro="" textlink="">
      <xdr:nvSpPr>
        <xdr:cNvPr id="532" name="テキスト ボックス 531"/>
        <xdr:cNvSpPr txBox="1"/>
      </xdr:nvSpPr>
      <xdr:spPr>
        <a:xfrm>
          <a:off x="12547111" y="625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165481</xdr:rowOff>
    </xdr:from>
    <xdr:to>
      <xdr:col>85</xdr:col>
      <xdr:colOff>177800</xdr:colOff>
      <xdr:row>38</xdr:row>
      <xdr:rowOff>95631</xdr:rowOff>
    </xdr:to>
    <xdr:sp macro="" textlink="">
      <xdr:nvSpPr>
        <xdr:cNvPr id="538" name="楕円 537"/>
        <xdr:cNvSpPr/>
      </xdr:nvSpPr>
      <xdr:spPr>
        <a:xfrm>
          <a:off x="16268700" y="650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106834</xdr:rowOff>
    </xdr:from>
    <xdr:ext cx="534377" cy="259045"/>
    <xdr:sp macro="" textlink="">
      <xdr:nvSpPr>
        <xdr:cNvPr id="539" name="消防費該当値テキスト"/>
        <xdr:cNvSpPr txBox="1"/>
      </xdr:nvSpPr>
      <xdr:spPr>
        <a:xfrm>
          <a:off x="16370300" y="645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99354</xdr:rowOff>
    </xdr:from>
    <xdr:to>
      <xdr:col>81</xdr:col>
      <xdr:colOff>101600</xdr:colOff>
      <xdr:row>38</xdr:row>
      <xdr:rowOff>29504</xdr:rowOff>
    </xdr:to>
    <xdr:sp macro="" textlink="">
      <xdr:nvSpPr>
        <xdr:cNvPr id="540" name="楕円 539"/>
        <xdr:cNvSpPr/>
      </xdr:nvSpPr>
      <xdr:spPr>
        <a:xfrm>
          <a:off x="15430500" y="644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46031</xdr:rowOff>
    </xdr:from>
    <xdr:ext cx="534377" cy="259045"/>
    <xdr:sp macro="" textlink="">
      <xdr:nvSpPr>
        <xdr:cNvPr id="541" name="テキスト ボックス 540"/>
        <xdr:cNvSpPr txBox="1"/>
      </xdr:nvSpPr>
      <xdr:spPr>
        <a:xfrm>
          <a:off x="15214111" y="621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4734</xdr:rowOff>
    </xdr:from>
    <xdr:to>
      <xdr:col>76</xdr:col>
      <xdr:colOff>165100</xdr:colOff>
      <xdr:row>38</xdr:row>
      <xdr:rowOff>106334</xdr:rowOff>
    </xdr:to>
    <xdr:sp macro="" textlink="">
      <xdr:nvSpPr>
        <xdr:cNvPr id="542" name="楕円 541"/>
        <xdr:cNvSpPr/>
      </xdr:nvSpPr>
      <xdr:spPr>
        <a:xfrm>
          <a:off x="14541500" y="651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97461</xdr:rowOff>
    </xdr:from>
    <xdr:ext cx="534377" cy="259045"/>
    <xdr:sp macro="" textlink="">
      <xdr:nvSpPr>
        <xdr:cNvPr id="543" name="テキスト ボックス 542"/>
        <xdr:cNvSpPr txBox="1"/>
      </xdr:nvSpPr>
      <xdr:spPr>
        <a:xfrm>
          <a:off x="14325111" y="661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35136</xdr:rowOff>
    </xdr:from>
    <xdr:to>
      <xdr:col>72</xdr:col>
      <xdr:colOff>38100</xdr:colOff>
      <xdr:row>38</xdr:row>
      <xdr:rowOff>136736</xdr:rowOff>
    </xdr:to>
    <xdr:sp macro="" textlink="">
      <xdr:nvSpPr>
        <xdr:cNvPr id="544" name="楕円 543"/>
        <xdr:cNvSpPr/>
      </xdr:nvSpPr>
      <xdr:spPr>
        <a:xfrm>
          <a:off x="13652500" y="65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127863</xdr:rowOff>
    </xdr:from>
    <xdr:ext cx="534377" cy="259045"/>
    <xdr:sp macro="" textlink="">
      <xdr:nvSpPr>
        <xdr:cNvPr id="545" name="テキスト ボックス 544"/>
        <xdr:cNvSpPr txBox="1"/>
      </xdr:nvSpPr>
      <xdr:spPr>
        <a:xfrm>
          <a:off x="13436111" y="664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43448</xdr:rowOff>
    </xdr:from>
    <xdr:to>
      <xdr:col>67</xdr:col>
      <xdr:colOff>101600</xdr:colOff>
      <xdr:row>38</xdr:row>
      <xdr:rowOff>145048</xdr:rowOff>
    </xdr:to>
    <xdr:sp macro="" textlink="">
      <xdr:nvSpPr>
        <xdr:cNvPr id="546" name="楕円 545"/>
        <xdr:cNvSpPr/>
      </xdr:nvSpPr>
      <xdr:spPr>
        <a:xfrm>
          <a:off x="12763500" y="655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136175</xdr:rowOff>
    </xdr:from>
    <xdr:ext cx="534377" cy="259045"/>
    <xdr:sp macro="" textlink="">
      <xdr:nvSpPr>
        <xdr:cNvPr id="547" name="テキスト ボックス 546"/>
        <xdr:cNvSpPr txBox="1"/>
      </xdr:nvSpPr>
      <xdr:spPr>
        <a:xfrm>
          <a:off x="12547111" y="66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78132</xdr:rowOff>
    </xdr:from>
    <xdr:to>
      <xdr:col>85</xdr:col>
      <xdr:colOff>127000</xdr:colOff>
      <xdr:row>58</xdr:row>
      <xdr:rowOff>83329</xdr:rowOff>
    </xdr:to>
    <xdr:cxnSp macro="">
      <xdr:nvCxnSpPr>
        <xdr:cNvPr id="576" name="直線コネクタ 575"/>
        <xdr:cNvCxnSpPr/>
      </xdr:nvCxnSpPr>
      <xdr:spPr>
        <a:xfrm flipV="1">
          <a:off x="15481300" y="10022232"/>
          <a:ext cx="838200" cy="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97880</xdr:rowOff>
    </xdr:from>
    <xdr:ext cx="599010" cy="259045"/>
    <xdr:sp macro="" textlink="">
      <xdr:nvSpPr>
        <xdr:cNvPr id="577" name="教育費平均値テキスト"/>
        <xdr:cNvSpPr txBox="1"/>
      </xdr:nvSpPr>
      <xdr:spPr>
        <a:xfrm>
          <a:off x="16370300" y="9699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52708</xdr:rowOff>
    </xdr:from>
    <xdr:to>
      <xdr:col>81</xdr:col>
      <xdr:colOff>50800</xdr:colOff>
      <xdr:row>58</xdr:row>
      <xdr:rowOff>83329</xdr:rowOff>
    </xdr:to>
    <xdr:cxnSp macro="">
      <xdr:nvCxnSpPr>
        <xdr:cNvPr id="579" name="直線コネクタ 578"/>
        <xdr:cNvCxnSpPr/>
      </xdr:nvCxnSpPr>
      <xdr:spPr>
        <a:xfrm>
          <a:off x="14592300" y="9996808"/>
          <a:ext cx="889000" cy="30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17639</xdr:rowOff>
    </xdr:from>
    <xdr:ext cx="599010" cy="259045"/>
    <xdr:sp macro="" textlink="">
      <xdr:nvSpPr>
        <xdr:cNvPr id="581" name="テキスト ボックス 580"/>
        <xdr:cNvSpPr txBox="1"/>
      </xdr:nvSpPr>
      <xdr:spPr>
        <a:xfrm>
          <a:off x="15181795" y="96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52708</xdr:rowOff>
    </xdr:from>
    <xdr:to>
      <xdr:col>76</xdr:col>
      <xdr:colOff>114300</xdr:colOff>
      <xdr:row>58</xdr:row>
      <xdr:rowOff>68661</xdr:rowOff>
    </xdr:to>
    <xdr:cxnSp macro="">
      <xdr:nvCxnSpPr>
        <xdr:cNvPr id="582" name="直線コネクタ 581"/>
        <xdr:cNvCxnSpPr/>
      </xdr:nvCxnSpPr>
      <xdr:spPr>
        <a:xfrm flipV="1">
          <a:off x="13703300" y="9996808"/>
          <a:ext cx="889000" cy="1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16335</xdr:rowOff>
    </xdr:from>
    <xdr:ext cx="599010" cy="259045"/>
    <xdr:sp macro="" textlink="">
      <xdr:nvSpPr>
        <xdr:cNvPr id="584" name="テキスト ボックス 583"/>
        <xdr:cNvSpPr txBox="1"/>
      </xdr:nvSpPr>
      <xdr:spPr>
        <a:xfrm>
          <a:off x="14292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48285</xdr:rowOff>
    </xdr:from>
    <xdr:to>
      <xdr:col>71</xdr:col>
      <xdr:colOff>177800</xdr:colOff>
      <xdr:row>58</xdr:row>
      <xdr:rowOff>68661</xdr:rowOff>
    </xdr:to>
    <xdr:cxnSp macro="">
      <xdr:nvCxnSpPr>
        <xdr:cNvPr id="585" name="直線コネクタ 584"/>
        <xdr:cNvCxnSpPr/>
      </xdr:nvCxnSpPr>
      <xdr:spPr>
        <a:xfrm>
          <a:off x="12814300" y="9992385"/>
          <a:ext cx="889000" cy="2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50423</xdr:rowOff>
    </xdr:from>
    <xdr:ext cx="599010" cy="259045"/>
    <xdr:sp macro="" textlink="">
      <xdr:nvSpPr>
        <xdr:cNvPr id="587" name="テキスト ボックス 586"/>
        <xdr:cNvSpPr txBox="1"/>
      </xdr:nvSpPr>
      <xdr:spPr>
        <a:xfrm>
          <a:off x="13403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49989</xdr:rowOff>
    </xdr:from>
    <xdr:ext cx="599010" cy="259045"/>
    <xdr:sp macro="" textlink="">
      <xdr:nvSpPr>
        <xdr:cNvPr id="589" name="テキスト ボックス 588"/>
        <xdr:cNvSpPr txBox="1"/>
      </xdr:nvSpPr>
      <xdr:spPr>
        <a:xfrm>
          <a:off x="12514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27332</xdr:rowOff>
    </xdr:from>
    <xdr:to>
      <xdr:col>85</xdr:col>
      <xdr:colOff>177800</xdr:colOff>
      <xdr:row>58</xdr:row>
      <xdr:rowOff>128932</xdr:rowOff>
    </xdr:to>
    <xdr:sp macro="" textlink="">
      <xdr:nvSpPr>
        <xdr:cNvPr id="595" name="楕円 594"/>
        <xdr:cNvSpPr/>
      </xdr:nvSpPr>
      <xdr:spPr>
        <a:xfrm>
          <a:off x="16268700" y="997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113709</xdr:rowOff>
    </xdr:from>
    <xdr:ext cx="534377" cy="259045"/>
    <xdr:sp macro="" textlink="">
      <xdr:nvSpPr>
        <xdr:cNvPr id="596" name="教育費該当値テキスト"/>
        <xdr:cNvSpPr txBox="1"/>
      </xdr:nvSpPr>
      <xdr:spPr>
        <a:xfrm>
          <a:off x="16370300" y="988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32529</xdr:rowOff>
    </xdr:from>
    <xdr:to>
      <xdr:col>81</xdr:col>
      <xdr:colOff>101600</xdr:colOff>
      <xdr:row>58</xdr:row>
      <xdr:rowOff>134129</xdr:rowOff>
    </xdr:to>
    <xdr:sp macro="" textlink="">
      <xdr:nvSpPr>
        <xdr:cNvPr id="597" name="楕円 596"/>
        <xdr:cNvSpPr/>
      </xdr:nvSpPr>
      <xdr:spPr>
        <a:xfrm>
          <a:off x="15430500" y="997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125256</xdr:rowOff>
    </xdr:from>
    <xdr:ext cx="534377" cy="259045"/>
    <xdr:sp macro="" textlink="">
      <xdr:nvSpPr>
        <xdr:cNvPr id="598" name="テキスト ボックス 597"/>
        <xdr:cNvSpPr txBox="1"/>
      </xdr:nvSpPr>
      <xdr:spPr>
        <a:xfrm>
          <a:off x="15214111" y="1006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1908</xdr:rowOff>
    </xdr:from>
    <xdr:to>
      <xdr:col>76</xdr:col>
      <xdr:colOff>165100</xdr:colOff>
      <xdr:row>58</xdr:row>
      <xdr:rowOff>103508</xdr:rowOff>
    </xdr:to>
    <xdr:sp macro="" textlink="">
      <xdr:nvSpPr>
        <xdr:cNvPr id="599" name="楕円 598"/>
        <xdr:cNvSpPr/>
      </xdr:nvSpPr>
      <xdr:spPr>
        <a:xfrm>
          <a:off x="14541500" y="994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94635</xdr:rowOff>
    </xdr:from>
    <xdr:ext cx="534377" cy="259045"/>
    <xdr:sp macro="" textlink="">
      <xdr:nvSpPr>
        <xdr:cNvPr id="600" name="テキスト ボックス 599"/>
        <xdr:cNvSpPr txBox="1"/>
      </xdr:nvSpPr>
      <xdr:spPr>
        <a:xfrm>
          <a:off x="14325111" y="100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17861</xdr:rowOff>
    </xdr:from>
    <xdr:to>
      <xdr:col>72</xdr:col>
      <xdr:colOff>38100</xdr:colOff>
      <xdr:row>58</xdr:row>
      <xdr:rowOff>119461</xdr:rowOff>
    </xdr:to>
    <xdr:sp macro="" textlink="">
      <xdr:nvSpPr>
        <xdr:cNvPr id="601" name="楕円 600"/>
        <xdr:cNvSpPr/>
      </xdr:nvSpPr>
      <xdr:spPr>
        <a:xfrm>
          <a:off x="13652500" y="996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110588</xdr:rowOff>
    </xdr:from>
    <xdr:ext cx="534377" cy="259045"/>
    <xdr:sp macro="" textlink="">
      <xdr:nvSpPr>
        <xdr:cNvPr id="602" name="テキスト ボックス 601"/>
        <xdr:cNvSpPr txBox="1"/>
      </xdr:nvSpPr>
      <xdr:spPr>
        <a:xfrm>
          <a:off x="13436111" y="1005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168935</xdr:rowOff>
    </xdr:from>
    <xdr:to>
      <xdr:col>67</xdr:col>
      <xdr:colOff>101600</xdr:colOff>
      <xdr:row>58</xdr:row>
      <xdr:rowOff>99085</xdr:rowOff>
    </xdr:to>
    <xdr:sp macro="" textlink="">
      <xdr:nvSpPr>
        <xdr:cNvPr id="603" name="楕円 602"/>
        <xdr:cNvSpPr/>
      </xdr:nvSpPr>
      <xdr:spPr>
        <a:xfrm>
          <a:off x="12763500" y="994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90212</xdr:rowOff>
    </xdr:from>
    <xdr:ext cx="534377" cy="259045"/>
    <xdr:sp macro="" textlink="">
      <xdr:nvSpPr>
        <xdr:cNvPr id="604" name="テキスト ボックス 603"/>
        <xdr:cNvSpPr txBox="1"/>
      </xdr:nvSpPr>
      <xdr:spPr>
        <a:xfrm>
          <a:off x="12547111" y="1003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25764</xdr:rowOff>
    </xdr:from>
    <xdr:to>
      <xdr:col>85</xdr:col>
      <xdr:colOff>127000</xdr:colOff>
      <xdr:row>79</xdr:row>
      <xdr:rowOff>27471</xdr:rowOff>
    </xdr:to>
    <xdr:cxnSp macro="">
      <xdr:nvCxnSpPr>
        <xdr:cNvPr id="633" name="直線コネクタ 632"/>
        <xdr:cNvCxnSpPr/>
      </xdr:nvCxnSpPr>
      <xdr:spPr>
        <a:xfrm>
          <a:off x="15481300" y="13570314"/>
          <a:ext cx="838200" cy="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6739</xdr:rowOff>
    </xdr:from>
    <xdr:to>
      <xdr:col>81</xdr:col>
      <xdr:colOff>50800</xdr:colOff>
      <xdr:row>79</xdr:row>
      <xdr:rowOff>25764</xdr:rowOff>
    </xdr:to>
    <xdr:cxnSp macro="">
      <xdr:nvCxnSpPr>
        <xdr:cNvPr id="636" name="直線コネクタ 635"/>
        <xdr:cNvCxnSpPr/>
      </xdr:nvCxnSpPr>
      <xdr:spPr>
        <a:xfrm>
          <a:off x="14592300" y="13551289"/>
          <a:ext cx="889000" cy="1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133550</xdr:rowOff>
    </xdr:from>
    <xdr:to>
      <xdr:col>76</xdr:col>
      <xdr:colOff>114300</xdr:colOff>
      <xdr:row>79</xdr:row>
      <xdr:rowOff>6739</xdr:rowOff>
    </xdr:to>
    <xdr:cxnSp macro="">
      <xdr:nvCxnSpPr>
        <xdr:cNvPr id="639" name="直線コネクタ 638"/>
        <xdr:cNvCxnSpPr/>
      </xdr:nvCxnSpPr>
      <xdr:spPr>
        <a:xfrm>
          <a:off x="13703300" y="13506650"/>
          <a:ext cx="889000" cy="44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41" name="テキスト ボックス 640"/>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133550</xdr:rowOff>
    </xdr:from>
    <xdr:to>
      <xdr:col>71</xdr:col>
      <xdr:colOff>177800</xdr:colOff>
      <xdr:row>78</xdr:row>
      <xdr:rowOff>166379</xdr:rowOff>
    </xdr:to>
    <xdr:cxnSp macro="">
      <xdr:nvCxnSpPr>
        <xdr:cNvPr id="642" name="直線コネクタ 641"/>
        <xdr:cNvCxnSpPr/>
      </xdr:nvCxnSpPr>
      <xdr:spPr>
        <a:xfrm flipV="1">
          <a:off x="12814300" y="13506650"/>
          <a:ext cx="889000" cy="3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42467</xdr:rowOff>
    </xdr:from>
    <xdr:ext cx="534377" cy="259045"/>
    <xdr:sp macro="" textlink="">
      <xdr:nvSpPr>
        <xdr:cNvPr id="644" name="テキスト ボックス 643"/>
        <xdr:cNvSpPr txBox="1"/>
      </xdr:nvSpPr>
      <xdr:spPr>
        <a:xfrm>
          <a:off x="13436111" y="135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49829</xdr:rowOff>
    </xdr:from>
    <xdr:ext cx="534377" cy="259045"/>
    <xdr:sp macro="" textlink="">
      <xdr:nvSpPr>
        <xdr:cNvPr id="646" name="テキスト ボックス 645"/>
        <xdr:cNvSpPr txBox="1"/>
      </xdr:nvSpPr>
      <xdr:spPr>
        <a:xfrm>
          <a:off x="12547111" y="13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148121</xdr:rowOff>
    </xdr:from>
    <xdr:to>
      <xdr:col>85</xdr:col>
      <xdr:colOff>177800</xdr:colOff>
      <xdr:row>79</xdr:row>
      <xdr:rowOff>78271</xdr:rowOff>
    </xdr:to>
    <xdr:sp macro="" textlink="">
      <xdr:nvSpPr>
        <xdr:cNvPr id="652" name="楕円 651"/>
        <xdr:cNvSpPr/>
      </xdr:nvSpPr>
      <xdr:spPr>
        <a:xfrm>
          <a:off x="16268700" y="1352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93454</xdr:rowOff>
    </xdr:from>
    <xdr:ext cx="469744" cy="259045"/>
    <xdr:sp macro="" textlink="">
      <xdr:nvSpPr>
        <xdr:cNvPr id="653" name="災害復旧費該当値テキスト"/>
        <xdr:cNvSpPr txBox="1"/>
      </xdr:nvSpPr>
      <xdr:spPr>
        <a:xfrm>
          <a:off x="16370300" y="1346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146414</xdr:rowOff>
    </xdr:from>
    <xdr:to>
      <xdr:col>81</xdr:col>
      <xdr:colOff>101600</xdr:colOff>
      <xdr:row>79</xdr:row>
      <xdr:rowOff>76564</xdr:rowOff>
    </xdr:to>
    <xdr:sp macro="" textlink="">
      <xdr:nvSpPr>
        <xdr:cNvPr id="654" name="楕円 653"/>
        <xdr:cNvSpPr/>
      </xdr:nvSpPr>
      <xdr:spPr>
        <a:xfrm>
          <a:off x="15430500" y="1351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67691</xdr:rowOff>
    </xdr:from>
    <xdr:ext cx="469744" cy="259045"/>
    <xdr:sp macro="" textlink="">
      <xdr:nvSpPr>
        <xdr:cNvPr id="655" name="テキスト ボックス 654"/>
        <xdr:cNvSpPr txBox="1"/>
      </xdr:nvSpPr>
      <xdr:spPr>
        <a:xfrm>
          <a:off x="15246428" y="13612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127389</xdr:rowOff>
    </xdr:from>
    <xdr:to>
      <xdr:col>76</xdr:col>
      <xdr:colOff>165100</xdr:colOff>
      <xdr:row>79</xdr:row>
      <xdr:rowOff>57539</xdr:rowOff>
    </xdr:to>
    <xdr:sp macro="" textlink="">
      <xdr:nvSpPr>
        <xdr:cNvPr id="656" name="楕円 655"/>
        <xdr:cNvSpPr/>
      </xdr:nvSpPr>
      <xdr:spPr>
        <a:xfrm>
          <a:off x="14541500" y="1350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48666</xdr:rowOff>
    </xdr:from>
    <xdr:ext cx="534377" cy="259045"/>
    <xdr:sp macro="" textlink="">
      <xdr:nvSpPr>
        <xdr:cNvPr id="657" name="テキスト ボックス 656"/>
        <xdr:cNvSpPr txBox="1"/>
      </xdr:nvSpPr>
      <xdr:spPr>
        <a:xfrm>
          <a:off x="14325111" y="1359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82750</xdr:rowOff>
    </xdr:from>
    <xdr:to>
      <xdr:col>72</xdr:col>
      <xdr:colOff>38100</xdr:colOff>
      <xdr:row>79</xdr:row>
      <xdr:rowOff>12900</xdr:rowOff>
    </xdr:to>
    <xdr:sp macro="" textlink="">
      <xdr:nvSpPr>
        <xdr:cNvPr id="658" name="楕円 657"/>
        <xdr:cNvSpPr/>
      </xdr:nvSpPr>
      <xdr:spPr>
        <a:xfrm>
          <a:off x="13652500" y="1345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29427</xdr:rowOff>
    </xdr:from>
    <xdr:ext cx="534377" cy="259045"/>
    <xdr:sp macro="" textlink="">
      <xdr:nvSpPr>
        <xdr:cNvPr id="659" name="テキスト ボックス 658"/>
        <xdr:cNvSpPr txBox="1"/>
      </xdr:nvSpPr>
      <xdr:spPr>
        <a:xfrm>
          <a:off x="13436111" y="1323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115579</xdr:rowOff>
    </xdr:from>
    <xdr:to>
      <xdr:col>67</xdr:col>
      <xdr:colOff>101600</xdr:colOff>
      <xdr:row>79</xdr:row>
      <xdr:rowOff>45729</xdr:rowOff>
    </xdr:to>
    <xdr:sp macro="" textlink="">
      <xdr:nvSpPr>
        <xdr:cNvPr id="660" name="楕円 659"/>
        <xdr:cNvSpPr/>
      </xdr:nvSpPr>
      <xdr:spPr>
        <a:xfrm>
          <a:off x="12763500" y="1348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62256</xdr:rowOff>
    </xdr:from>
    <xdr:ext cx="534377" cy="259045"/>
    <xdr:sp macro="" textlink="">
      <xdr:nvSpPr>
        <xdr:cNvPr id="661" name="テキスト ボックス 660"/>
        <xdr:cNvSpPr txBox="1"/>
      </xdr:nvSpPr>
      <xdr:spPr>
        <a:xfrm>
          <a:off x="12547111" y="1326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140556</xdr:rowOff>
    </xdr:from>
    <xdr:to>
      <xdr:col>85</xdr:col>
      <xdr:colOff>127000</xdr:colOff>
      <xdr:row>98</xdr:row>
      <xdr:rowOff>38303</xdr:rowOff>
    </xdr:to>
    <xdr:cxnSp macro="">
      <xdr:nvCxnSpPr>
        <xdr:cNvPr id="690" name="直線コネクタ 689"/>
        <xdr:cNvCxnSpPr/>
      </xdr:nvCxnSpPr>
      <xdr:spPr>
        <a:xfrm flipV="1">
          <a:off x="15481300" y="16256856"/>
          <a:ext cx="838200" cy="58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160456</xdr:rowOff>
    </xdr:from>
    <xdr:ext cx="599010" cy="259045"/>
    <xdr:sp macro="" textlink="">
      <xdr:nvSpPr>
        <xdr:cNvPr id="691" name="公債費平均値テキスト"/>
        <xdr:cNvSpPr txBox="1"/>
      </xdr:nvSpPr>
      <xdr:spPr>
        <a:xfrm>
          <a:off x="16370300" y="16619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31469</xdr:rowOff>
    </xdr:from>
    <xdr:to>
      <xdr:col>81</xdr:col>
      <xdr:colOff>50800</xdr:colOff>
      <xdr:row>98</xdr:row>
      <xdr:rowOff>38303</xdr:rowOff>
    </xdr:to>
    <xdr:cxnSp macro="">
      <xdr:nvCxnSpPr>
        <xdr:cNvPr id="693" name="直線コネクタ 692"/>
        <xdr:cNvCxnSpPr/>
      </xdr:nvCxnSpPr>
      <xdr:spPr>
        <a:xfrm>
          <a:off x="14592300" y="16833569"/>
          <a:ext cx="889000" cy="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154756</xdr:rowOff>
    </xdr:from>
    <xdr:ext cx="599010" cy="259045"/>
    <xdr:sp macro="" textlink="">
      <xdr:nvSpPr>
        <xdr:cNvPr id="695" name="テキスト ボックス 694"/>
        <xdr:cNvSpPr txBox="1"/>
      </xdr:nvSpPr>
      <xdr:spPr>
        <a:xfrm>
          <a:off x="15181795" y="164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19183</xdr:rowOff>
    </xdr:from>
    <xdr:to>
      <xdr:col>76</xdr:col>
      <xdr:colOff>114300</xdr:colOff>
      <xdr:row>98</xdr:row>
      <xdr:rowOff>31469</xdr:rowOff>
    </xdr:to>
    <xdr:cxnSp macro="">
      <xdr:nvCxnSpPr>
        <xdr:cNvPr id="696" name="直線コネクタ 695"/>
        <xdr:cNvCxnSpPr/>
      </xdr:nvCxnSpPr>
      <xdr:spPr>
        <a:xfrm>
          <a:off x="13703300" y="16821283"/>
          <a:ext cx="889000" cy="1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168634</xdr:rowOff>
    </xdr:from>
    <xdr:ext cx="599010" cy="259045"/>
    <xdr:sp macro="" textlink="">
      <xdr:nvSpPr>
        <xdr:cNvPr id="698" name="テキスト ボックス 697"/>
        <xdr:cNvSpPr txBox="1"/>
      </xdr:nvSpPr>
      <xdr:spPr>
        <a:xfrm>
          <a:off x="14292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122055</xdr:rowOff>
    </xdr:from>
    <xdr:to>
      <xdr:col>71</xdr:col>
      <xdr:colOff>177800</xdr:colOff>
      <xdr:row>98</xdr:row>
      <xdr:rowOff>19183</xdr:rowOff>
    </xdr:to>
    <xdr:cxnSp macro="">
      <xdr:nvCxnSpPr>
        <xdr:cNvPr id="699" name="直線コネクタ 698"/>
        <xdr:cNvCxnSpPr/>
      </xdr:nvCxnSpPr>
      <xdr:spPr>
        <a:xfrm>
          <a:off x="12814300" y="16752705"/>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5611</xdr:rowOff>
    </xdr:from>
    <xdr:ext cx="599010" cy="259045"/>
    <xdr:sp macro="" textlink="">
      <xdr:nvSpPr>
        <xdr:cNvPr id="701" name="テキスト ボックス 700"/>
        <xdr:cNvSpPr txBox="1"/>
      </xdr:nvSpPr>
      <xdr:spPr>
        <a:xfrm>
          <a:off x="13403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9526</xdr:rowOff>
    </xdr:from>
    <xdr:ext cx="599010" cy="259045"/>
    <xdr:sp macro="" textlink="">
      <xdr:nvSpPr>
        <xdr:cNvPr id="703" name="テキスト ボックス 702"/>
        <xdr:cNvSpPr txBox="1"/>
      </xdr:nvSpPr>
      <xdr:spPr>
        <a:xfrm>
          <a:off x="12514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89756</xdr:rowOff>
    </xdr:from>
    <xdr:to>
      <xdr:col>85</xdr:col>
      <xdr:colOff>177800</xdr:colOff>
      <xdr:row>95</xdr:row>
      <xdr:rowOff>19906</xdr:rowOff>
    </xdr:to>
    <xdr:sp macro="" textlink="">
      <xdr:nvSpPr>
        <xdr:cNvPr id="709" name="楕円 708"/>
        <xdr:cNvSpPr/>
      </xdr:nvSpPr>
      <xdr:spPr>
        <a:xfrm>
          <a:off x="16268700" y="1620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112633</xdr:rowOff>
    </xdr:from>
    <xdr:ext cx="599010" cy="259045"/>
    <xdr:sp macro="" textlink="">
      <xdr:nvSpPr>
        <xdr:cNvPr id="710" name="公債費該当値テキスト"/>
        <xdr:cNvSpPr txBox="1"/>
      </xdr:nvSpPr>
      <xdr:spPr>
        <a:xfrm>
          <a:off x="16370300" y="16057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158953</xdr:rowOff>
    </xdr:from>
    <xdr:to>
      <xdr:col>81</xdr:col>
      <xdr:colOff>101600</xdr:colOff>
      <xdr:row>98</xdr:row>
      <xdr:rowOff>89103</xdr:rowOff>
    </xdr:to>
    <xdr:sp macro="" textlink="">
      <xdr:nvSpPr>
        <xdr:cNvPr id="711" name="楕円 710"/>
        <xdr:cNvSpPr/>
      </xdr:nvSpPr>
      <xdr:spPr>
        <a:xfrm>
          <a:off x="15430500" y="1678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80230</xdr:rowOff>
    </xdr:from>
    <xdr:ext cx="534377" cy="259045"/>
    <xdr:sp macro="" textlink="">
      <xdr:nvSpPr>
        <xdr:cNvPr id="712" name="テキスト ボックス 711"/>
        <xdr:cNvSpPr txBox="1"/>
      </xdr:nvSpPr>
      <xdr:spPr>
        <a:xfrm>
          <a:off x="15214111" y="1688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152119</xdr:rowOff>
    </xdr:from>
    <xdr:to>
      <xdr:col>76</xdr:col>
      <xdr:colOff>165100</xdr:colOff>
      <xdr:row>98</xdr:row>
      <xdr:rowOff>82269</xdr:rowOff>
    </xdr:to>
    <xdr:sp macro="" textlink="">
      <xdr:nvSpPr>
        <xdr:cNvPr id="713" name="楕円 712"/>
        <xdr:cNvSpPr/>
      </xdr:nvSpPr>
      <xdr:spPr>
        <a:xfrm>
          <a:off x="14541500" y="1678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73396</xdr:rowOff>
    </xdr:from>
    <xdr:ext cx="534377" cy="259045"/>
    <xdr:sp macro="" textlink="">
      <xdr:nvSpPr>
        <xdr:cNvPr id="714" name="テキスト ボックス 713"/>
        <xdr:cNvSpPr txBox="1"/>
      </xdr:nvSpPr>
      <xdr:spPr>
        <a:xfrm>
          <a:off x="14325111" y="1687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139833</xdr:rowOff>
    </xdr:from>
    <xdr:to>
      <xdr:col>72</xdr:col>
      <xdr:colOff>38100</xdr:colOff>
      <xdr:row>98</xdr:row>
      <xdr:rowOff>69983</xdr:rowOff>
    </xdr:to>
    <xdr:sp macro="" textlink="">
      <xdr:nvSpPr>
        <xdr:cNvPr id="715" name="楕円 714"/>
        <xdr:cNvSpPr/>
      </xdr:nvSpPr>
      <xdr:spPr>
        <a:xfrm>
          <a:off x="13652500" y="1677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61110</xdr:rowOff>
    </xdr:from>
    <xdr:ext cx="599010" cy="259045"/>
    <xdr:sp macro="" textlink="">
      <xdr:nvSpPr>
        <xdr:cNvPr id="716" name="テキスト ボックス 715"/>
        <xdr:cNvSpPr txBox="1"/>
      </xdr:nvSpPr>
      <xdr:spPr>
        <a:xfrm>
          <a:off x="13403795" y="1686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71255</xdr:rowOff>
    </xdr:from>
    <xdr:to>
      <xdr:col>67</xdr:col>
      <xdr:colOff>101600</xdr:colOff>
      <xdr:row>98</xdr:row>
      <xdr:rowOff>1405</xdr:rowOff>
    </xdr:to>
    <xdr:sp macro="" textlink="">
      <xdr:nvSpPr>
        <xdr:cNvPr id="717" name="楕円 716"/>
        <xdr:cNvSpPr/>
      </xdr:nvSpPr>
      <xdr:spPr>
        <a:xfrm>
          <a:off x="12763500" y="1670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163982</xdr:rowOff>
    </xdr:from>
    <xdr:ext cx="599010" cy="259045"/>
    <xdr:sp macro="" textlink="">
      <xdr:nvSpPr>
        <xdr:cNvPr id="718" name="テキスト ボックス 717"/>
        <xdr:cNvSpPr txBox="1"/>
      </xdr:nvSpPr>
      <xdr:spPr>
        <a:xfrm>
          <a:off x="12514795" y="16794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公債費が類似団体平均値を大幅に上回っているが、これは新庁舎整備関連事業の起債を繰上償還したことによるものである。今後は各目的別で公共施設の改修事業や</a:t>
          </a:r>
          <a:r>
            <a:rPr kumimoji="1" lang="en-US" altLang="ja-JP" sz="1100">
              <a:solidFill>
                <a:schemeClr val="dk1"/>
              </a:solidFill>
              <a:effectLst/>
              <a:latin typeface="+mn-lt"/>
              <a:ea typeface="+mn-ea"/>
              <a:cs typeface="+mn-cs"/>
            </a:rPr>
            <a:t>DX</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GX</a:t>
          </a:r>
          <a:r>
            <a:rPr kumimoji="1" lang="ja-JP" altLang="ja-JP" sz="1100">
              <a:solidFill>
                <a:schemeClr val="dk1"/>
              </a:solidFill>
              <a:effectLst/>
              <a:latin typeface="+mn-lt"/>
              <a:ea typeface="+mn-ea"/>
              <a:cs typeface="+mn-cs"/>
            </a:rPr>
            <a:t>関連事業の支出が増えることが見込まれるが、事業の効果を見極め、無駄のない予算の執行に努める。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徳島県佐那河内村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財政調整基金、実質収支については、ほぼ横ばいで推移している。実質単年度収支については、令和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年度より庁舎建設などの大規模事業があり、その公債費の増加を見込み、庁舎建設事業の地方債繰上償還を行ったため上昇した。</a:t>
          </a:r>
          <a:endParaRPr lang="ja-JP" altLang="ja-JP" sz="1400">
            <a:effectLst/>
          </a:endParaRPr>
        </a:p>
        <a:p>
          <a:r>
            <a:rPr kumimoji="1" lang="ja-JP" altLang="ja-JP" sz="1100">
              <a:solidFill>
                <a:schemeClr val="dk1"/>
              </a:solidFill>
              <a:effectLst/>
              <a:latin typeface="+mn-lt"/>
              <a:ea typeface="+mn-ea"/>
              <a:cs typeface="+mn-cs"/>
            </a:rPr>
            <a:t>　今後も、事務事業の見直しや行政の効率化・合理化、財源確保を推進し、安定的な財政運営に努める。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徳島県佐那河内村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全ての会計において赤字額はない。連結実質赤字比率は▲</a:t>
          </a:r>
          <a:r>
            <a:rPr kumimoji="1" lang="en-US" altLang="ja-JP" sz="1100">
              <a:solidFill>
                <a:schemeClr val="dk1"/>
              </a:solidFill>
              <a:effectLst/>
              <a:latin typeface="+mn-lt"/>
              <a:ea typeface="+mn-ea"/>
              <a:cs typeface="+mn-cs"/>
            </a:rPr>
            <a:t>15.88</a:t>
          </a:r>
          <a:r>
            <a:rPr kumimoji="1" lang="ja-JP" altLang="ja-JP" sz="1100">
              <a:solidFill>
                <a:schemeClr val="dk1"/>
              </a:solidFill>
              <a:effectLst/>
              <a:latin typeface="+mn-lt"/>
              <a:ea typeface="+mn-ea"/>
              <a:cs typeface="+mn-cs"/>
            </a:rPr>
            <a:t>であり健全である。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38306;&#20418;/&#36001;&#25919;&#20581;&#20840;&#21270;&#27861;&#38306;&#20418;/&#20196;&#21644;05&#24180;&#24230;/04&#20581;&#20840;&#21270;/04&#12288;R4&#27770;&#31639;&#65306;&#20581;&#20840;&#21270;&#21028;&#26029;&#27604;&#29575;&#12395;&#38306;&#12377;&#12427;&#31639;&#23450;&#27096;&#24335;&#65288;&#31639;&#23450;&#27096;&#24335;&#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6001;&#25919;&#38306;&#20418;/&#27770;&#31639;&#32113;&#35336;&#38306;&#20418;/&#20196;&#21644;05&#24180;&#24230;&#65288;04&#24180;&#24230;&#27770;&#31639;&#65289;/03-1&#65288;&#27770;&#31639;&#32113;&#35336;&#65289;/11-2&#36001;&#28304;&#20181;&#35379;/R4&#36001;&#28304;&#20869;&#35379;&#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6001;&#25919;&#38306;&#20418;/&#31532;&#65299;&#12475;&#12463;&#12479;&#12540;/R05/R05.08.10&#12294;&#12304;8&#26376;10&#26085;&#65288;&#26408;&#65289;&#27491;&#21320;&#12294;&#9312;&#12305;&#31532;&#19977;&#12475;&#12463;&#12479;&#12540;&#31561;&#12398;&#29366;&#27841;&#12395;&#38306;&#12377;&#12427;&#35519;&#26619;&#12395;&#12388;&#12356;&#12390;&#65288;&#29031;&#20250;&#65289;/&#30476;&#8658;&#26449;/03_1_&#35519;&#26619;&#31080;&#65297;&#12304;&#20304;&#37027;&#27827;&#20869;&#26449;(0810&#1229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6001;&#25919;&#38306;&#20418;/&#27770;&#31639;&#32113;&#35336;&#38306;&#20418;/&#20196;&#21644;05&#24180;&#24230;&#65288;04&#24180;&#24230;&#27770;&#31639;&#65289;/03-1&#65288;&#27770;&#31639;&#32113;&#35336;&#65289;/01&#26908;&#21454;&#35519;&#26360;/03&#20316;&#26989;/&#12304;&#20316;&#26989;&#12305;&#12304;6.9&#20462;&#27491;&#12305;&#9313;&#26908;&#21454;&#35519;&#26360;&#65288;&#24066;&#30010;&#26449;&#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36001;&#25919;&#38306;&#20418;/&#36001;&#25919;&#20581;&#20840;&#21270;&#27861;&#38306;&#20418;/&#20196;&#21644;05&#24180;&#24230;/06&#36039;&#37329;&#19981;&#36275;/06&#12288;R4&#27770;&#31639;&#65306;&#36039;&#37329;&#19981;&#36275;&#27604;&#29575;&#12395;&#38306;&#12377;&#12427;&#31639;&#23450;&#27096;&#24335;&#65288;&#31639;&#23450;&#27096;&#24335;&#6528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6001;&#25919;&#38306;&#20418;/&#36001;&#25919;&#29366;&#27841;&#36039;&#26009;&#38598;/&#20196;&#21644;04&#24180;&#24230;&#20998;&#27770;&#31639;/00&#30476;&#8594;&#26449;/02(3.7&#20462;&#27491;&#20998;&#65289;%20&#36001;&#25919;&#29366;&#27841;&#19968;&#35239;&#34920;&#12304;&#21442;&#32771;&#36039;&#26009;&#65288;R4&#27770;&#31639;&#65289;&#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ド"/>
      <sheetName val="集計用データ"/>
      <sheetName val="総括表①"/>
      <sheetName val="総括表②"/>
      <sheetName val="総括表③"/>
      <sheetName val="総括表④"/>
      <sheetName val="１①②"/>
      <sheetName val="１①純計"/>
      <sheetName val="４①"/>
      <sheetName val="４④"/>
      <sheetName val="４⑤A"/>
      <sheetName val="４⑤B"/>
      <sheetName val="４⑤C"/>
      <sheetName val="４⑤D"/>
      <sheetName val="４⑥Ａ"/>
      <sheetName val="４⑥Ｂ・C"/>
      <sheetName val="４⑥Ｃ"/>
      <sheetName val="４⑥C・E"/>
      <sheetName val="４⑥Ｄ"/>
      <sheetName val="４⑥Ｆ"/>
      <sheetName val="４⑥G"/>
      <sheetName val="４⑥H"/>
      <sheetName val="４⑦"/>
      <sheetName val="４⑧"/>
      <sheetName val="４⑨Ａ"/>
      <sheetName val="４⑨Ｂ"/>
      <sheetName val="４⑨Ｃ"/>
    </sheetNames>
    <sheetDataSet>
      <sheetData sheetId="0"/>
      <sheetData sheetId="1"/>
      <sheetData sheetId="2"/>
      <sheetData sheetId="3"/>
      <sheetData sheetId="4"/>
      <sheetData sheetId="5"/>
      <sheetData sheetId="6">
        <row r="6">
          <cell r="O6">
            <v>1513233</v>
          </cell>
        </row>
        <row r="29">
          <cell r="D29">
            <v>373632</v>
          </cell>
          <cell r="E29">
            <v>324474</v>
          </cell>
        </row>
        <row r="30">
          <cell r="D30">
            <v>389939</v>
          </cell>
          <cell r="E30">
            <v>374022</v>
          </cell>
        </row>
        <row r="31">
          <cell r="D31">
            <v>52428</v>
          </cell>
          <cell r="E31">
            <v>52046</v>
          </cell>
        </row>
      </sheetData>
      <sheetData sheetId="7">
        <row r="6">
          <cell r="D6">
            <v>3841367</v>
          </cell>
          <cell r="E6">
            <v>3649548</v>
          </cell>
        </row>
        <row r="7">
          <cell r="D7">
            <v>35996</v>
          </cell>
          <cell r="E7">
            <v>2172</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１"/>
      <sheetName val="NO.2"/>
      <sheetName val="NO.3"/>
      <sheetName val="NO.4"/>
      <sheetName val="NO.5（人・物）"/>
      <sheetName val="NO.6（維・扶・補）"/>
      <sheetName val="NO.7（公・積・貸・繰）"/>
      <sheetName val="NO.8（普）"/>
      <sheetName val="NO.9（災）"/>
    </sheetNames>
    <sheetDataSet>
      <sheetData sheetId="0"/>
      <sheetData sheetId="1"/>
      <sheetData sheetId="2">
        <row r="57">
          <cell r="D57">
            <v>1018456</v>
          </cell>
        </row>
      </sheetData>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査表１"/>
    </sheetNames>
    <sheetDataSet>
      <sheetData sheetId="0">
        <row r="18">
          <cell r="AG18">
            <v>10000</v>
          </cell>
          <cell r="BM18">
            <v>6000</v>
          </cell>
          <cell r="BV18">
            <v>1607</v>
          </cell>
          <cell r="BX18">
            <v>0</v>
          </cell>
          <cell r="DH18">
            <v>28010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１"/>
      <sheetName val="２"/>
      <sheetName val="３-(１)"/>
      <sheetName val="3-(２)"/>
      <sheetName val="３-(３)"/>
      <sheetName val="３-(４)"/>
      <sheetName val="３-(４)-１"/>
      <sheetName val="３-(４)附表（市町村用）"/>
      <sheetName val="３-(５)"/>
      <sheetName val="３-(６),(７)"/>
      <sheetName val="４"/>
      <sheetName val="５"/>
      <sheetName val="5-1"/>
      <sheetName val="5-2"/>
      <sheetName val="６"/>
      <sheetName val="７"/>
      <sheetName val="８，９"/>
      <sheetName val="１０"/>
      <sheetName val="１１①"/>
      <sheetName val="１１②"/>
      <sheetName val="１１③"/>
      <sheetName val="１１④"/>
      <sheetName val="１２"/>
      <sheetName val="１３"/>
      <sheetName val="１４-(１)"/>
      <sheetName val="１４-(２)"/>
      <sheetName val="１５"/>
      <sheetName val="１６（簡水）"/>
      <sheetName val="１６ (集排)"/>
      <sheetName val="公企20 (R3)"/>
      <sheetName val="公企23（R3）"/>
      <sheetName val="公企26（R3)"/>
      <sheetName val="１７"/>
      <sheetName val="１８"/>
      <sheetName val="１８記入例"/>
      <sheetName val="１９"/>
      <sheetName val="２０"/>
      <sheetName val="２１①"/>
      <sheetName val="２１②"/>
      <sheetName val="２１③"/>
      <sheetName val="２１④"/>
      <sheetName val="２１⑤"/>
      <sheetName val="２２"/>
    </sheetNames>
    <sheetDataSet>
      <sheetData sheetId="0"/>
      <sheetData sheetId="1"/>
      <sheetData sheetId="2"/>
      <sheetData sheetId="3"/>
      <sheetData sheetId="4"/>
      <sheetData sheetId="5"/>
      <sheetData sheetId="6"/>
      <sheetData sheetId="7"/>
      <sheetData sheetId="8"/>
      <sheetData sheetId="9"/>
      <sheetData sheetId="10">
        <row r="27">
          <cell r="D27">
            <v>27044</v>
          </cell>
        </row>
        <row r="28">
          <cell r="D28">
            <v>63299</v>
          </cell>
        </row>
        <row r="29">
          <cell r="D29">
            <v>75684</v>
          </cell>
        </row>
        <row r="34">
          <cell r="D34">
            <v>57500</v>
          </cell>
        </row>
        <row r="35">
          <cell r="D35">
            <v>110839</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２①②③、３②（再掲）、４②③"/>
      <sheetName val="２②A１"/>
      <sheetName val="２②A２"/>
      <sheetName val="簡易算定"/>
      <sheetName val="算定"/>
      <sheetName val="２②B"/>
      <sheetName val="２②C"/>
      <sheetName val="２②D"/>
      <sheetName val="経営計画"/>
      <sheetName val="２③A"/>
      <sheetName val="４②③A"/>
      <sheetName val="４②③B"/>
      <sheetName val="集計用データ更新"/>
      <sheetName val="R050401団体コード"/>
    </sheetNames>
    <sheetDataSet>
      <sheetData sheetId="0">
        <row r="29">
          <cell r="J29">
            <v>132559</v>
          </cell>
          <cell r="M29">
            <v>139132</v>
          </cell>
          <cell r="BJ29">
            <v>292553</v>
          </cell>
          <cell r="BK29">
            <v>156223</v>
          </cell>
        </row>
        <row r="30">
          <cell r="J30">
            <v>149804</v>
          </cell>
          <cell r="M30">
            <v>152754</v>
          </cell>
          <cell r="BJ30">
            <v>609131</v>
          </cell>
          <cell r="BK30">
            <v>584156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
    </sheetNames>
    <sheetDataSet>
      <sheetData sheetId="0">
        <row r="5">
          <cell r="C5">
            <v>4</v>
          </cell>
          <cell r="D5">
            <v>3</v>
          </cell>
          <cell r="F5">
            <v>1</v>
          </cell>
          <cell r="G5">
            <v>0</v>
          </cell>
          <cell r="H5">
            <v>0</v>
          </cell>
        </row>
        <row r="7">
          <cell r="C7">
            <v>4698</v>
          </cell>
          <cell r="D7">
            <v>3780</v>
          </cell>
          <cell r="F7">
            <v>918</v>
          </cell>
          <cell r="G7">
            <v>1</v>
          </cell>
          <cell r="H7">
            <v>0</v>
          </cell>
        </row>
        <row r="8">
          <cell r="C8">
            <v>112</v>
          </cell>
          <cell r="D8">
            <v>74</v>
          </cell>
          <cell r="F8">
            <v>38</v>
          </cell>
          <cell r="G8">
            <v>0</v>
          </cell>
          <cell r="H8">
            <v>0</v>
          </cell>
        </row>
        <row r="21">
          <cell r="C21">
            <v>350</v>
          </cell>
          <cell r="D21">
            <v>322</v>
          </cell>
          <cell r="F21">
            <v>28</v>
          </cell>
          <cell r="G21">
            <v>0</v>
          </cell>
          <cell r="H21">
            <v>0</v>
          </cell>
        </row>
        <row r="46">
          <cell r="C46">
            <v>81</v>
          </cell>
          <cell r="D46">
            <v>73</v>
          </cell>
          <cell r="F46">
            <v>8</v>
          </cell>
          <cell r="G46">
            <v>0</v>
          </cell>
          <cell r="H46">
            <v>0</v>
          </cell>
        </row>
        <row r="47">
          <cell r="C47">
            <v>139615</v>
          </cell>
          <cell r="D47">
            <v>134963</v>
          </cell>
          <cell r="F47">
            <v>4652</v>
          </cell>
          <cell r="G47">
            <v>0</v>
          </cell>
          <cell r="H47">
            <v>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19"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3877363</v>
      </c>
      <c r="BO4" s="371"/>
      <c r="BP4" s="371"/>
      <c r="BQ4" s="371"/>
      <c r="BR4" s="371"/>
      <c r="BS4" s="371"/>
      <c r="BT4" s="371"/>
      <c r="BU4" s="372"/>
      <c r="BV4" s="370">
        <v>3986513</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10.8</v>
      </c>
      <c r="CU4" s="377"/>
      <c r="CV4" s="377"/>
      <c r="CW4" s="377"/>
      <c r="CX4" s="377"/>
      <c r="CY4" s="377"/>
      <c r="CZ4" s="377"/>
      <c r="DA4" s="378"/>
      <c r="DB4" s="376">
        <v>10</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95</v>
      </c>
      <c r="AN5" s="431"/>
      <c r="AO5" s="431"/>
      <c r="AP5" s="431"/>
      <c r="AQ5" s="431"/>
      <c r="AR5" s="431"/>
      <c r="AS5" s="431"/>
      <c r="AT5" s="432"/>
      <c r="AU5" s="433" t="s">
        <v>96</v>
      </c>
      <c r="AV5" s="434"/>
      <c r="AW5" s="434"/>
      <c r="AX5" s="434"/>
      <c r="AY5" s="435" t="s">
        <v>97</v>
      </c>
      <c r="AZ5" s="436"/>
      <c r="BA5" s="436"/>
      <c r="BB5" s="436"/>
      <c r="BC5" s="436"/>
      <c r="BD5" s="436"/>
      <c r="BE5" s="436"/>
      <c r="BF5" s="436"/>
      <c r="BG5" s="436"/>
      <c r="BH5" s="436"/>
      <c r="BI5" s="436"/>
      <c r="BJ5" s="436"/>
      <c r="BK5" s="436"/>
      <c r="BL5" s="436"/>
      <c r="BM5" s="437"/>
      <c r="BN5" s="438">
        <v>3651720</v>
      </c>
      <c r="BO5" s="439"/>
      <c r="BP5" s="439"/>
      <c r="BQ5" s="439"/>
      <c r="BR5" s="439"/>
      <c r="BS5" s="439"/>
      <c r="BT5" s="439"/>
      <c r="BU5" s="440"/>
      <c r="BV5" s="438">
        <v>3721692</v>
      </c>
      <c r="BW5" s="439"/>
      <c r="BX5" s="439"/>
      <c r="BY5" s="439"/>
      <c r="BZ5" s="439"/>
      <c r="CA5" s="439"/>
      <c r="CB5" s="439"/>
      <c r="CC5" s="440"/>
      <c r="CD5" s="441" t="s">
        <v>98</v>
      </c>
      <c r="CE5" s="442"/>
      <c r="CF5" s="442"/>
      <c r="CG5" s="442"/>
      <c r="CH5" s="442"/>
      <c r="CI5" s="442"/>
      <c r="CJ5" s="442"/>
      <c r="CK5" s="442"/>
      <c r="CL5" s="442"/>
      <c r="CM5" s="442"/>
      <c r="CN5" s="442"/>
      <c r="CO5" s="442"/>
      <c r="CP5" s="442"/>
      <c r="CQ5" s="442"/>
      <c r="CR5" s="442"/>
      <c r="CS5" s="443"/>
      <c r="CT5" s="404">
        <v>78.599999999999994</v>
      </c>
      <c r="CU5" s="405"/>
      <c r="CV5" s="405"/>
      <c r="CW5" s="405"/>
      <c r="CX5" s="405"/>
      <c r="CY5" s="405"/>
      <c r="CZ5" s="405"/>
      <c r="DA5" s="406"/>
      <c r="DB5" s="404">
        <v>74.7</v>
      </c>
      <c r="DC5" s="405"/>
      <c r="DD5" s="405"/>
      <c r="DE5" s="405"/>
      <c r="DF5" s="405"/>
      <c r="DG5" s="405"/>
      <c r="DH5" s="405"/>
      <c r="DI5" s="406"/>
    </row>
    <row r="6" spans="1:119" ht="18.75" customHeight="1" x14ac:dyDescent="0.15">
      <c r="A6" s="181"/>
      <c r="B6" s="407" t="s">
        <v>99</v>
      </c>
      <c r="C6" s="408"/>
      <c r="D6" s="408"/>
      <c r="E6" s="409"/>
      <c r="F6" s="409"/>
      <c r="G6" s="409"/>
      <c r="H6" s="409"/>
      <c r="I6" s="409"/>
      <c r="J6" s="409"/>
      <c r="K6" s="409"/>
      <c r="L6" s="409" t="s">
        <v>100</v>
      </c>
      <c r="M6" s="409"/>
      <c r="N6" s="409"/>
      <c r="O6" s="409"/>
      <c r="P6" s="409"/>
      <c r="Q6" s="409"/>
      <c r="R6" s="413"/>
      <c r="S6" s="413"/>
      <c r="T6" s="413"/>
      <c r="U6" s="413"/>
      <c r="V6" s="414"/>
      <c r="W6" s="417" t="s">
        <v>101</v>
      </c>
      <c r="X6" s="418"/>
      <c r="Y6" s="418"/>
      <c r="Z6" s="418"/>
      <c r="AA6" s="418"/>
      <c r="AB6" s="408"/>
      <c r="AC6" s="421" t="s">
        <v>102</v>
      </c>
      <c r="AD6" s="422"/>
      <c r="AE6" s="422"/>
      <c r="AF6" s="422"/>
      <c r="AG6" s="422"/>
      <c r="AH6" s="422"/>
      <c r="AI6" s="422"/>
      <c r="AJ6" s="422"/>
      <c r="AK6" s="422"/>
      <c r="AL6" s="423"/>
      <c r="AM6" s="430" t="s">
        <v>103</v>
      </c>
      <c r="AN6" s="431"/>
      <c r="AO6" s="431"/>
      <c r="AP6" s="431"/>
      <c r="AQ6" s="431"/>
      <c r="AR6" s="431"/>
      <c r="AS6" s="431"/>
      <c r="AT6" s="432"/>
      <c r="AU6" s="433" t="s">
        <v>96</v>
      </c>
      <c r="AV6" s="434"/>
      <c r="AW6" s="434"/>
      <c r="AX6" s="434"/>
      <c r="AY6" s="435" t="s">
        <v>104</v>
      </c>
      <c r="AZ6" s="436"/>
      <c r="BA6" s="436"/>
      <c r="BB6" s="436"/>
      <c r="BC6" s="436"/>
      <c r="BD6" s="436"/>
      <c r="BE6" s="436"/>
      <c r="BF6" s="436"/>
      <c r="BG6" s="436"/>
      <c r="BH6" s="436"/>
      <c r="BI6" s="436"/>
      <c r="BJ6" s="436"/>
      <c r="BK6" s="436"/>
      <c r="BL6" s="436"/>
      <c r="BM6" s="437"/>
      <c r="BN6" s="438">
        <v>225643</v>
      </c>
      <c r="BO6" s="439"/>
      <c r="BP6" s="439"/>
      <c r="BQ6" s="439"/>
      <c r="BR6" s="439"/>
      <c r="BS6" s="439"/>
      <c r="BT6" s="439"/>
      <c r="BU6" s="440"/>
      <c r="BV6" s="438">
        <v>264821</v>
      </c>
      <c r="BW6" s="439"/>
      <c r="BX6" s="439"/>
      <c r="BY6" s="439"/>
      <c r="BZ6" s="439"/>
      <c r="CA6" s="439"/>
      <c r="CB6" s="439"/>
      <c r="CC6" s="440"/>
      <c r="CD6" s="441" t="s">
        <v>105</v>
      </c>
      <c r="CE6" s="442"/>
      <c r="CF6" s="442"/>
      <c r="CG6" s="442"/>
      <c r="CH6" s="442"/>
      <c r="CI6" s="442"/>
      <c r="CJ6" s="442"/>
      <c r="CK6" s="442"/>
      <c r="CL6" s="442"/>
      <c r="CM6" s="442"/>
      <c r="CN6" s="442"/>
      <c r="CO6" s="442"/>
      <c r="CP6" s="442"/>
      <c r="CQ6" s="442"/>
      <c r="CR6" s="442"/>
      <c r="CS6" s="443"/>
      <c r="CT6" s="444">
        <v>79.3</v>
      </c>
      <c r="CU6" s="445"/>
      <c r="CV6" s="445"/>
      <c r="CW6" s="445"/>
      <c r="CX6" s="445"/>
      <c r="CY6" s="445"/>
      <c r="CZ6" s="445"/>
      <c r="DA6" s="446"/>
      <c r="DB6" s="444">
        <v>77.099999999999994</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106</v>
      </c>
      <c r="AN7" s="431"/>
      <c r="AO7" s="431"/>
      <c r="AP7" s="431"/>
      <c r="AQ7" s="431"/>
      <c r="AR7" s="431"/>
      <c r="AS7" s="431"/>
      <c r="AT7" s="432"/>
      <c r="AU7" s="433" t="s">
        <v>107</v>
      </c>
      <c r="AV7" s="434"/>
      <c r="AW7" s="434"/>
      <c r="AX7" s="434"/>
      <c r="AY7" s="435" t="s">
        <v>108</v>
      </c>
      <c r="AZ7" s="436"/>
      <c r="BA7" s="436"/>
      <c r="BB7" s="436"/>
      <c r="BC7" s="436"/>
      <c r="BD7" s="436"/>
      <c r="BE7" s="436"/>
      <c r="BF7" s="436"/>
      <c r="BG7" s="436"/>
      <c r="BH7" s="436"/>
      <c r="BI7" s="436"/>
      <c r="BJ7" s="436"/>
      <c r="BK7" s="436"/>
      <c r="BL7" s="436"/>
      <c r="BM7" s="437"/>
      <c r="BN7" s="438">
        <v>50238</v>
      </c>
      <c r="BO7" s="439"/>
      <c r="BP7" s="439"/>
      <c r="BQ7" s="439"/>
      <c r="BR7" s="439"/>
      <c r="BS7" s="439"/>
      <c r="BT7" s="439"/>
      <c r="BU7" s="440"/>
      <c r="BV7" s="438">
        <v>97085</v>
      </c>
      <c r="BW7" s="439"/>
      <c r="BX7" s="439"/>
      <c r="BY7" s="439"/>
      <c r="BZ7" s="439"/>
      <c r="CA7" s="439"/>
      <c r="CB7" s="439"/>
      <c r="CC7" s="440"/>
      <c r="CD7" s="441" t="s">
        <v>109</v>
      </c>
      <c r="CE7" s="442"/>
      <c r="CF7" s="442"/>
      <c r="CG7" s="442"/>
      <c r="CH7" s="442"/>
      <c r="CI7" s="442"/>
      <c r="CJ7" s="442"/>
      <c r="CK7" s="442"/>
      <c r="CL7" s="442"/>
      <c r="CM7" s="442"/>
      <c r="CN7" s="442"/>
      <c r="CO7" s="442"/>
      <c r="CP7" s="442"/>
      <c r="CQ7" s="442"/>
      <c r="CR7" s="442"/>
      <c r="CS7" s="443"/>
      <c r="CT7" s="438">
        <v>1624690</v>
      </c>
      <c r="CU7" s="439"/>
      <c r="CV7" s="439"/>
      <c r="CW7" s="439"/>
      <c r="CX7" s="439"/>
      <c r="CY7" s="439"/>
      <c r="CZ7" s="439"/>
      <c r="DA7" s="440"/>
      <c r="DB7" s="438">
        <v>1672783</v>
      </c>
      <c r="DC7" s="439"/>
      <c r="DD7" s="439"/>
      <c r="DE7" s="439"/>
      <c r="DF7" s="439"/>
      <c r="DG7" s="439"/>
      <c r="DH7" s="439"/>
      <c r="DI7" s="440"/>
    </row>
    <row r="8" spans="1:119" ht="18.75" customHeight="1" thickBot="1" x14ac:dyDescent="0.2">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110</v>
      </c>
      <c r="AN8" s="431"/>
      <c r="AO8" s="431"/>
      <c r="AP8" s="431"/>
      <c r="AQ8" s="431"/>
      <c r="AR8" s="431"/>
      <c r="AS8" s="431"/>
      <c r="AT8" s="432"/>
      <c r="AU8" s="433" t="s">
        <v>111</v>
      </c>
      <c r="AV8" s="434"/>
      <c r="AW8" s="434"/>
      <c r="AX8" s="434"/>
      <c r="AY8" s="435" t="s">
        <v>112</v>
      </c>
      <c r="AZ8" s="436"/>
      <c r="BA8" s="436"/>
      <c r="BB8" s="436"/>
      <c r="BC8" s="436"/>
      <c r="BD8" s="436"/>
      <c r="BE8" s="436"/>
      <c r="BF8" s="436"/>
      <c r="BG8" s="436"/>
      <c r="BH8" s="436"/>
      <c r="BI8" s="436"/>
      <c r="BJ8" s="436"/>
      <c r="BK8" s="436"/>
      <c r="BL8" s="436"/>
      <c r="BM8" s="437"/>
      <c r="BN8" s="438">
        <v>175405</v>
      </c>
      <c r="BO8" s="439"/>
      <c r="BP8" s="439"/>
      <c r="BQ8" s="439"/>
      <c r="BR8" s="439"/>
      <c r="BS8" s="439"/>
      <c r="BT8" s="439"/>
      <c r="BU8" s="440"/>
      <c r="BV8" s="438">
        <v>167736</v>
      </c>
      <c r="BW8" s="439"/>
      <c r="BX8" s="439"/>
      <c r="BY8" s="439"/>
      <c r="BZ8" s="439"/>
      <c r="CA8" s="439"/>
      <c r="CB8" s="439"/>
      <c r="CC8" s="440"/>
      <c r="CD8" s="441" t="s">
        <v>113</v>
      </c>
      <c r="CE8" s="442"/>
      <c r="CF8" s="442"/>
      <c r="CG8" s="442"/>
      <c r="CH8" s="442"/>
      <c r="CI8" s="442"/>
      <c r="CJ8" s="442"/>
      <c r="CK8" s="442"/>
      <c r="CL8" s="442"/>
      <c r="CM8" s="442"/>
      <c r="CN8" s="442"/>
      <c r="CO8" s="442"/>
      <c r="CP8" s="442"/>
      <c r="CQ8" s="442"/>
      <c r="CR8" s="442"/>
      <c r="CS8" s="443"/>
      <c r="CT8" s="447">
        <v>0.16</v>
      </c>
      <c r="CU8" s="448"/>
      <c r="CV8" s="448"/>
      <c r="CW8" s="448"/>
      <c r="CX8" s="448"/>
      <c r="CY8" s="448"/>
      <c r="CZ8" s="448"/>
      <c r="DA8" s="449"/>
      <c r="DB8" s="447">
        <v>0.16</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2058</v>
      </c>
      <c r="S9" s="455"/>
      <c r="T9" s="455"/>
      <c r="U9" s="455"/>
      <c r="V9" s="456"/>
      <c r="W9" s="364" t="s">
        <v>116</v>
      </c>
      <c r="X9" s="365"/>
      <c r="Y9" s="365"/>
      <c r="Z9" s="365"/>
      <c r="AA9" s="365"/>
      <c r="AB9" s="365"/>
      <c r="AC9" s="365"/>
      <c r="AD9" s="365"/>
      <c r="AE9" s="365"/>
      <c r="AF9" s="365"/>
      <c r="AG9" s="365"/>
      <c r="AH9" s="365"/>
      <c r="AI9" s="365"/>
      <c r="AJ9" s="365"/>
      <c r="AK9" s="365"/>
      <c r="AL9" s="366"/>
      <c r="AM9" s="430" t="s">
        <v>117</v>
      </c>
      <c r="AN9" s="431"/>
      <c r="AO9" s="431"/>
      <c r="AP9" s="431"/>
      <c r="AQ9" s="431"/>
      <c r="AR9" s="431"/>
      <c r="AS9" s="431"/>
      <c r="AT9" s="432"/>
      <c r="AU9" s="433" t="s">
        <v>118</v>
      </c>
      <c r="AV9" s="434"/>
      <c r="AW9" s="434"/>
      <c r="AX9" s="434"/>
      <c r="AY9" s="435" t="s">
        <v>119</v>
      </c>
      <c r="AZ9" s="436"/>
      <c r="BA9" s="436"/>
      <c r="BB9" s="436"/>
      <c r="BC9" s="436"/>
      <c r="BD9" s="436"/>
      <c r="BE9" s="436"/>
      <c r="BF9" s="436"/>
      <c r="BG9" s="436"/>
      <c r="BH9" s="436"/>
      <c r="BI9" s="436"/>
      <c r="BJ9" s="436"/>
      <c r="BK9" s="436"/>
      <c r="BL9" s="436"/>
      <c r="BM9" s="437"/>
      <c r="BN9" s="438">
        <v>7669</v>
      </c>
      <c r="BO9" s="439"/>
      <c r="BP9" s="439"/>
      <c r="BQ9" s="439"/>
      <c r="BR9" s="439"/>
      <c r="BS9" s="439"/>
      <c r="BT9" s="439"/>
      <c r="BU9" s="440"/>
      <c r="BV9" s="438">
        <v>68489</v>
      </c>
      <c r="BW9" s="439"/>
      <c r="BX9" s="439"/>
      <c r="BY9" s="439"/>
      <c r="BZ9" s="439"/>
      <c r="CA9" s="439"/>
      <c r="CB9" s="439"/>
      <c r="CC9" s="440"/>
      <c r="CD9" s="441" t="s">
        <v>120</v>
      </c>
      <c r="CE9" s="442"/>
      <c r="CF9" s="442"/>
      <c r="CG9" s="442"/>
      <c r="CH9" s="442"/>
      <c r="CI9" s="442"/>
      <c r="CJ9" s="442"/>
      <c r="CK9" s="442"/>
      <c r="CL9" s="442"/>
      <c r="CM9" s="442"/>
      <c r="CN9" s="442"/>
      <c r="CO9" s="442"/>
      <c r="CP9" s="442"/>
      <c r="CQ9" s="442"/>
      <c r="CR9" s="442"/>
      <c r="CS9" s="443"/>
      <c r="CT9" s="404">
        <v>29.2</v>
      </c>
      <c r="CU9" s="405"/>
      <c r="CV9" s="405"/>
      <c r="CW9" s="405"/>
      <c r="CX9" s="405"/>
      <c r="CY9" s="405"/>
      <c r="CZ9" s="405"/>
      <c r="DA9" s="406"/>
      <c r="DB9" s="404">
        <v>9.6</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121</v>
      </c>
      <c r="M10" s="431"/>
      <c r="N10" s="431"/>
      <c r="O10" s="431"/>
      <c r="P10" s="431"/>
      <c r="Q10" s="432"/>
      <c r="R10" s="458">
        <v>2289</v>
      </c>
      <c r="S10" s="459"/>
      <c r="T10" s="459"/>
      <c r="U10" s="459"/>
      <c r="V10" s="460"/>
      <c r="W10" s="395"/>
      <c r="X10" s="396"/>
      <c r="Y10" s="396"/>
      <c r="Z10" s="396"/>
      <c r="AA10" s="396"/>
      <c r="AB10" s="396"/>
      <c r="AC10" s="396"/>
      <c r="AD10" s="396"/>
      <c r="AE10" s="396"/>
      <c r="AF10" s="396"/>
      <c r="AG10" s="396"/>
      <c r="AH10" s="396"/>
      <c r="AI10" s="396"/>
      <c r="AJ10" s="396"/>
      <c r="AK10" s="396"/>
      <c r="AL10" s="399"/>
      <c r="AM10" s="430" t="s">
        <v>122</v>
      </c>
      <c r="AN10" s="431"/>
      <c r="AO10" s="431"/>
      <c r="AP10" s="431"/>
      <c r="AQ10" s="431"/>
      <c r="AR10" s="431"/>
      <c r="AS10" s="431"/>
      <c r="AT10" s="432"/>
      <c r="AU10" s="433" t="s">
        <v>123</v>
      </c>
      <c r="AV10" s="434"/>
      <c r="AW10" s="434"/>
      <c r="AX10" s="434"/>
      <c r="AY10" s="435" t="s">
        <v>124</v>
      </c>
      <c r="AZ10" s="436"/>
      <c r="BA10" s="436"/>
      <c r="BB10" s="436"/>
      <c r="BC10" s="436"/>
      <c r="BD10" s="436"/>
      <c r="BE10" s="436"/>
      <c r="BF10" s="436"/>
      <c r="BG10" s="436"/>
      <c r="BH10" s="436"/>
      <c r="BI10" s="436"/>
      <c r="BJ10" s="436"/>
      <c r="BK10" s="436"/>
      <c r="BL10" s="436"/>
      <c r="BM10" s="437"/>
      <c r="BN10" s="438">
        <v>703</v>
      </c>
      <c r="BO10" s="439"/>
      <c r="BP10" s="439"/>
      <c r="BQ10" s="439"/>
      <c r="BR10" s="439"/>
      <c r="BS10" s="439"/>
      <c r="BT10" s="439"/>
      <c r="BU10" s="440"/>
      <c r="BV10" s="438">
        <v>1059</v>
      </c>
      <c r="BW10" s="439"/>
      <c r="BX10" s="439"/>
      <c r="BY10" s="439"/>
      <c r="BZ10" s="439"/>
      <c r="CA10" s="439"/>
      <c r="CB10" s="439"/>
      <c r="CC10" s="440"/>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0" t="s">
        <v>128</v>
      </c>
      <c r="AN11" s="431"/>
      <c r="AO11" s="431"/>
      <c r="AP11" s="431"/>
      <c r="AQ11" s="431"/>
      <c r="AR11" s="431"/>
      <c r="AS11" s="431"/>
      <c r="AT11" s="432"/>
      <c r="AU11" s="433" t="s">
        <v>123</v>
      </c>
      <c r="AV11" s="434"/>
      <c r="AW11" s="434"/>
      <c r="AX11" s="434"/>
      <c r="AY11" s="435" t="s">
        <v>129</v>
      </c>
      <c r="AZ11" s="436"/>
      <c r="BA11" s="436"/>
      <c r="BB11" s="436"/>
      <c r="BC11" s="436"/>
      <c r="BD11" s="436"/>
      <c r="BE11" s="436"/>
      <c r="BF11" s="436"/>
      <c r="BG11" s="436"/>
      <c r="BH11" s="436"/>
      <c r="BI11" s="436"/>
      <c r="BJ11" s="436"/>
      <c r="BK11" s="436"/>
      <c r="BL11" s="436"/>
      <c r="BM11" s="437"/>
      <c r="BN11" s="438">
        <v>692400</v>
      </c>
      <c r="BO11" s="439"/>
      <c r="BP11" s="439"/>
      <c r="BQ11" s="439"/>
      <c r="BR11" s="439"/>
      <c r="BS11" s="439"/>
      <c r="BT11" s="439"/>
      <c r="BU11" s="440"/>
      <c r="BV11" s="438">
        <v>40951</v>
      </c>
      <c r="BW11" s="439"/>
      <c r="BX11" s="439"/>
      <c r="BY11" s="439"/>
      <c r="BZ11" s="439"/>
      <c r="CA11" s="439"/>
      <c r="CB11" s="439"/>
      <c r="CC11" s="440"/>
      <c r="CD11" s="441" t="s">
        <v>130</v>
      </c>
      <c r="CE11" s="442"/>
      <c r="CF11" s="442"/>
      <c r="CG11" s="442"/>
      <c r="CH11" s="442"/>
      <c r="CI11" s="442"/>
      <c r="CJ11" s="442"/>
      <c r="CK11" s="442"/>
      <c r="CL11" s="442"/>
      <c r="CM11" s="442"/>
      <c r="CN11" s="442"/>
      <c r="CO11" s="442"/>
      <c r="CP11" s="442"/>
      <c r="CQ11" s="442"/>
      <c r="CR11" s="442"/>
      <c r="CS11" s="443"/>
      <c r="CT11" s="447" t="s">
        <v>131</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2170</v>
      </c>
      <c r="S12" s="480"/>
      <c r="T12" s="480"/>
      <c r="U12" s="480"/>
      <c r="V12" s="481"/>
      <c r="W12" s="482" t="s">
        <v>1</v>
      </c>
      <c r="X12" s="434"/>
      <c r="Y12" s="434"/>
      <c r="Z12" s="434"/>
      <c r="AA12" s="434"/>
      <c r="AB12" s="483"/>
      <c r="AC12" s="484" t="s">
        <v>134</v>
      </c>
      <c r="AD12" s="485"/>
      <c r="AE12" s="485"/>
      <c r="AF12" s="485"/>
      <c r="AG12" s="486"/>
      <c r="AH12" s="484" t="s">
        <v>135</v>
      </c>
      <c r="AI12" s="485"/>
      <c r="AJ12" s="485"/>
      <c r="AK12" s="485"/>
      <c r="AL12" s="487"/>
      <c r="AM12" s="430" t="s">
        <v>136</v>
      </c>
      <c r="AN12" s="431"/>
      <c r="AO12" s="431"/>
      <c r="AP12" s="431"/>
      <c r="AQ12" s="431"/>
      <c r="AR12" s="431"/>
      <c r="AS12" s="431"/>
      <c r="AT12" s="432"/>
      <c r="AU12" s="433" t="s">
        <v>96</v>
      </c>
      <c r="AV12" s="434"/>
      <c r="AW12" s="434"/>
      <c r="AX12" s="434"/>
      <c r="AY12" s="435" t="s">
        <v>137</v>
      </c>
      <c r="AZ12" s="436"/>
      <c r="BA12" s="436"/>
      <c r="BB12" s="436"/>
      <c r="BC12" s="436"/>
      <c r="BD12" s="436"/>
      <c r="BE12" s="436"/>
      <c r="BF12" s="436"/>
      <c r="BG12" s="436"/>
      <c r="BH12" s="436"/>
      <c r="BI12" s="436"/>
      <c r="BJ12" s="436"/>
      <c r="BK12" s="436"/>
      <c r="BL12" s="436"/>
      <c r="BM12" s="437"/>
      <c r="BN12" s="438">
        <v>0</v>
      </c>
      <c r="BO12" s="439"/>
      <c r="BP12" s="439"/>
      <c r="BQ12" s="439"/>
      <c r="BR12" s="439"/>
      <c r="BS12" s="439"/>
      <c r="BT12" s="439"/>
      <c r="BU12" s="440"/>
      <c r="BV12" s="438">
        <v>0</v>
      </c>
      <c r="BW12" s="439"/>
      <c r="BX12" s="439"/>
      <c r="BY12" s="439"/>
      <c r="BZ12" s="439"/>
      <c r="CA12" s="439"/>
      <c r="CB12" s="439"/>
      <c r="CC12" s="440"/>
      <c r="CD12" s="441" t="s">
        <v>138</v>
      </c>
      <c r="CE12" s="442"/>
      <c r="CF12" s="442"/>
      <c r="CG12" s="442"/>
      <c r="CH12" s="442"/>
      <c r="CI12" s="442"/>
      <c r="CJ12" s="442"/>
      <c r="CK12" s="442"/>
      <c r="CL12" s="442"/>
      <c r="CM12" s="442"/>
      <c r="CN12" s="442"/>
      <c r="CO12" s="442"/>
      <c r="CP12" s="442"/>
      <c r="CQ12" s="442"/>
      <c r="CR12" s="442"/>
      <c r="CS12" s="443"/>
      <c r="CT12" s="447" t="s">
        <v>139</v>
      </c>
      <c r="CU12" s="448"/>
      <c r="CV12" s="448"/>
      <c r="CW12" s="448"/>
      <c r="CX12" s="448"/>
      <c r="CY12" s="448"/>
      <c r="CZ12" s="448"/>
      <c r="DA12" s="449"/>
      <c r="DB12" s="447" t="s">
        <v>139</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140</v>
      </c>
      <c r="N13" s="499"/>
      <c r="O13" s="499"/>
      <c r="P13" s="499"/>
      <c r="Q13" s="500"/>
      <c r="R13" s="491">
        <v>2160</v>
      </c>
      <c r="S13" s="492"/>
      <c r="T13" s="492"/>
      <c r="U13" s="492"/>
      <c r="V13" s="493"/>
      <c r="W13" s="417" t="s">
        <v>141</v>
      </c>
      <c r="X13" s="418"/>
      <c r="Y13" s="418"/>
      <c r="Z13" s="418"/>
      <c r="AA13" s="418"/>
      <c r="AB13" s="408"/>
      <c r="AC13" s="458">
        <v>490</v>
      </c>
      <c r="AD13" s="459"/>
      <c r="AE13" s="459"/>
      <c r="AF13" s="459"/>
      <c r="AG13" s="501"/>
      <c r="AH13" s="458">
        <v>542</v>
      </c>
      <c r="AI13" s="459"/>
      <c r="AJ13" s="459"/>
      <c r="AK13" s="459"/>
      <c r="AL13" s="460"/>
      <c r="AM13" s="430" t="s">
        <v>142</v>
      </c>
      <c r="AN13" s="431"/>
      <c r="AO13" s="431"/>
      <c r="AP13" s="431"/>
      <c r="AQ13" s="431"/>
      <c r="AR13" s="431"/>
      <c r="AS13" s="431"/>
      <c r="AT13" s="432"/>
      <c r="AU13" s="433" t="s">
        <v>143</v>
      </c>
      <c r="AV13" s="434"/>
      <c r="AW13" s="434"/>
      <c r="AX13" s="434"/>
      <c r="AY13" s="435" t="s">
        <v>144</v>
      </c>
      <c r="AZ13" s="436"/>
      <c r="BA13" s="436"/>
      <c r="BB13" s="436"/>
      <c r="BC13" s="436"/>
      <c r="BD13" s="436"/>
      <c r="BE13" s="436"/>
      <c r="BF13" s="436"/>
      <c r="BG13" s="436"/>
      <c r="BH13" s="436"/>
      <c r="BI13" s="436"/>
      <c r="BJ13" s="436"/>
      <c r="BK13" s="436"/>
      <c r="BL13" s="436"/>
      <c r="BM13" s="437"/>
      <c r="BN13" s="438">
        <v>700772</v>
      </c>
      <c r="BO13" s="439"/>
      <c r="BP13" s="439"/>
      <c r="BQ13" s="439"/>
      <c r="BR13" s="439"/>
      <c r="BS13" s="439"/>
      <c r="BT13" s="439"/>
      <c r="BU13" s="440"/>
      <c r="BV13" s="438">
        <v>110499</v>
      </c>
      <c r="BW13" s="439"/>
      <c r="BX13" s="439"/>
      <c r="BY13" s="439"/>
      <c r="BZ13" s="439"/>
      <c r="CA13" s="439"/>
      <c r="CB13" s="439"/>
      <c r="CC13" s="440"/>
      <c r="CD13" s="441" t="s">
        <v>145</v>
      </c>
      <c r="CE13" s="442"/>
      <c r="CF13" s="442"/>
      <c r="CG13" s="442"/>
      <c r="CH13" s="442"/>
      <c r="CI13" s="442"/>
      <c r="CJ13" s="442"/>
      <c r="CK13" s="442"/>
      <c r="CL13" s="442"/>
      <c r="CM13" s="442"/>
      <c r="CN13" s="442"/>
      <c r="CO13" s="442"/>
      <c r="CP13" s="442"/>
      <c r="CQ13" s="442"/>
      <c r="CR13" s="442"/>
      <c r="CS13" s="443"/>
      <c r="CT13" s="404">
        <v>1.5</v>
      </c>
      <c r="CU13" s="405"/>
      <c r="CV13" s="405"/>
      <c r="CW13" s="405"/>
      <c r="CX13" s="405"/>
      <c r="CY13" s="405"/>
      <c r="CZ13" s="405"/>
      <c r="DA13" s="406"/>
      <c r="DB13" s="404">
        <v>1.8</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146</v>
      </c>
      <c r="M14" s="489"/>
      <c r="N14" s="489"/>
      <c r="O14" s="489"/>
      <c r="P14" s="489"/>
      <c r="Q14" s="490"/>
      <c r="R14" s="491">
        <v>2203</v>
      </c>
      <c r="S14" s="492"/>
      <c r="T14" s="492"/>
      <c r="U14" s="492"/>
      <c r="V14" s="493"/>
      <c r="W14" s="397"/>
      <c r="X14" s="398"/>
      <c r="Y14" s="398"/>
      <c r="Z14" s="398"/>
      <c r="AA14" s="398"/>
      <c r="AB14" s="387"/>
      <c r="AC14" s="494">
        <v>39.799999999999997</v>
      </c>
      <c r="AD14" s="495"/>
      <c r="AE14" s="495"/>
      <c r="AF14" s="495"/>
      <c r="AG14" s="496"/>
      <c r="AH14" s="494">
        <v>40.4</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147</v>
      </c>
      <c r="CE14" s="503"/>
      <c r="CF14" s="503"/>
      <c r="CG14" s="503"/>
      <c r="CH14" s="503"/>
      <c r="CI14" s="503"/>
      <c r="CJ14" s="503"/>
      <c r="CK14" s="503"/>
      <c r="CL14" s="503"/>
      <c r="CM14" s="503"/>
      <c r="CN14" s="503"/>
      <c r="CO14" s="503"/>
      <c r="CP14" s="503"/>
      <c r="CQ14" s="503"/>
      <c r="CR14" s="503"/>
      <c r="CS14" s="504"/>
      <c r="CT14" s="505" t="s">
        <v>131</v>
      </c>
      <c r="CU14" s="506"/>
      <c r="CV14" s="506"/>
      <c r="CW14" s="506"/>
      <c r="CX14" s="506"/>
      <c r="CY14" s="506"/>
      <c r="CZ14" s="506"/>
      <c r="DA14" s="507"/>
      <c r="DB14" s="505" t="s">
        <v>148</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140</v>
      </c>
      <c r="N15" s="499"/>
      <c r="O15" s="499"/>
      <c r="P15" s="499"/>
      <c r="Q15" s="500"/>
      <c r="R15" s="491">
        <v>2194</v>
      </c>
      <c r="S15" s="492"/>
      <c r="T15" s="492"/>
      <c r="U15" s="492"/>
      <c r="V15" s="493"/>
      <c r="W15" s="417" t="s">
        <v>149</v>
      </c>
      <c r="X15" s="418"/>
      <c r="Y15" s="418"/>
      <c r="Z15" s="418"/>
      <c r="AA15" s="418"/>
      <c r="AB15" s="408"/>
      <c r="AC15" s="458">
        <v>225</v>
      </c>
      <c r="AD15" s="459"/>
      <c r="AE15" s="459"/>
      <c r="AF15" s="459"/>
      <c r="AG15" s="501"/>
      <c r="AH15" s="458">
        <v>246</v>
      </c>
      <c r="AI15" s="459"/>
      <c r="AJ15" s="459"/>
      <c r="AK15" s="459"/>
      <c r="AL15" s="460"/>
      <c r="AM15" s="430"/>
      <c r="AN15" s="431"/>
      <c r="AO15" s="431"/>
      <c r="AP15" s="431"/>
      <c r="AQ15" s="431"/>
      <c r="AR15" s="431"/>
      <c r="AS15" s="431"/>
      <c r="AT15" s="432"/>
      <c r="AU15" s="433"/>
      <c r="AV15" s="434"/>
      <c r="AW15" s="434"/>
      <c r="AX15" s="434"/>
      <c r="AY15" s="367" t="s">
        <v>150</v>
      </c>
      <c r="AZ15" s="368"/>
      <c r="BA15" s="368"/>
      <c r="BB15" s="368"/>
      <c r="BC15" s="368"/>
      <c r="BD15" s="368"/>
      <c r="BE15" s="368"/>
      <c r="BF15" s="368"/>
      <c r="BG15" s="368"/>
      <c r="BH15" s="368"/>
      <c r="BI15" s="368"/>
      <c r="BJ15" s="368"/>
      <c r="BK15" s="368"/>
      <c r="BL15" s="368"/>
      <c r="BM15" s="369"/>
      <c r="BN15" s="370">
        <v>243845</v>
      </c>
      <c r="BO15" s="371"/>
      <c r="BP15" s="371"/>
      <c r="BQ15" s="371"/>
      <c r="BR15" s="371"/>
      <c r="BS15" s="371"/>
      <c r="BT15" s="371"/>
      <c r="BU15" s="372"/>
      <c r="BV15" s="370">
        <v>232963</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18.3</v>
      </c>
      <c r="AD16" s="495"/>
      <c r="AE16" s="495"/>
      <c r="AF16" s="495"/>
      <c r="AG16" s="496"/>
      <c r="AH16" s="494">
        <v>18.399999999999999</v>
      </c>
      <c r="AI16" s="495"/>
      <c r="AJ16" s="495"/>
      <c r="AK16" s="495"/>
      <c r="AL16" s="497"/>
      <c r="AM16" s="430"/>
      <c r="AN16" s="431"/>
      <c r="AO16" s="431"/>
      <c r="AP16" s="431"/>
      <c r="AQ16" s="431"/>
      <c r="AR16" s="431"/>
      <c r="AS16" s="431"/>
      <c r="AT16" s="432"/>
      <c r="AU16" s="433"/>
      <c r="AV16" s="434"/>
      <c r="AW16" s="434"/>
      <c r="AX16" s="434"/>
      <c r="AY16" s="435" t="s">
        <v>154</v>
      </c>
      <c r="AZ16" s="436"/>
      <c r="BA16" s="436"/>
      <c r="BB16" s="436"/>
      <c r="BC16" s="436"/>
      <c r="BD16" s="436"/>
      <c r="BE16" s="436"/>
      <c r="BF16" s="436"/>
      <c r="BG16" s="436"/>
      <c r="BH16" s="436"/>
      <c r="BI16" s="436"/>
      <c r="BJ16" s="436"/>
      <c r="BK16" s="436"/>
      <c r="BL16" s="436"/>
      <c r="BM16" s="437"/>
      <c r="BN16" s="438">
        <v>1561937</v>
      </c>
      <c r="BO16" s="439"/>
      <c r="BP16" s="439"/>
      <c r="BQ16" s="439"/>
      <c r="BR16" s="439"/>
      <c r="BS16" s="439"/>
      <c r="BT16" s="439"/>
      <c r="BU16" s="440"/>
      <c r="BV16" s="438">
        <v>1573300</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6" t="s">
        <v>155</v>
      </c>
      <c r="N17" s="517"/>
      <c r="O17" s="517"/>
      <c r="P17" s="517"/>
      <c r="Q17" s="518"/>
      <c r="R17" s="513" t="s">
        <v>153</v>
      </c>
      <c r="S17" s="514"/>
      <c r="T17" s="514"/>
      <c r="U17" s="514"/>
      <c r="V17" s="515"/>
      <c r="W17" s="417" t="s">
        <v>156</v>
      </c>
      <c r="X17" s="418"/>
      <c r="Y17" s="418"/>
      <c r="Z17" s="418"/>
      <c r="AA17" s="418"/>
      <c r="AB17" s="408"/>
      <c r="AC17" s="458">
        <v>516</v>
      </c>
      <c r="AD17" s="459"/>
      <c r="AE17" s="459"/>
      <c r="AF17" s="459"/>
      <c r="AG17" s="501"/>
      <c r="AH17" s="458">
        <v>552</v>
      </c>
      <c r="AI17" s="459"/>
      <c r="AJ17" s="459"/>
      <c r="AK17" s="459"/>
      <c r="AL17" s="460"/>
      <c r="AM17" s="430"/>
      <c r="AN17" s="431"/>
      <c r="AO17" s="431"/>
      <c r="AP17" s="431"/>
      <c r="AQ17" s="431"/>
      <c r="AR17" s="431"/>
      <c r="AS17" s="431"/>
      <c r="AT17" s="432"/>
      <c r="AU17" s="433"/>
      <c r="AV17" s="434"/>
      <c r="AW17" s="434"/>
      <c r="AX17" s="434"/>
      <c r="AY17" s="435" t="s">
        <v>157</v>
      </c>
      <c r="AZ17" s="436"/>
      <c r="BA17" s="436"/>
      <c r="BB17" s="436"/>
      <c r="BC17" s="436"/>
      <c r="BD17" s="436"/>
      <c r="BE17" s="436"/>
      <c r="BF17" s="436"/>
      <c r="BG17" s="436"/>
      <c r="BH17" s="436"/>
      <c r="BI17" s="436"/>
      <c r="BJ17" s="436"/>
      <c r="BK17" s="436"/>
      <c r="BL17" s="436"/>
      <c r="BM17" s="437"/>
      <c r="BN17" s="438">
        <v>293399</v>
      </c>
      <c r="BO17" s="439"/>
      <c r="BP17" s="439"/>
      <c r="BQ17" s="439"/>
      <c r="BR17" s="439"/>
      <c r="BS17" s="439"/>
      <c r="BT17" s="439"/>
      <c r="BU17" s="440"/>
      <c r="BV17" s="438">
        <v>280046</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1" t="s">
        <v>158</v>
      </c>
      <c r="C18" s="450"/>
      <c r="D18" s="450"/>
      <c r="E18" s="522"/>
      <c r="F18" s="522"/>
      <c r="G18" s="522"/>
      <c r="H18" s="522"/>
      <c r="I18" s="522"/>
      <c r="J18" s="522"/>
      <c r="K18" s="522"/>
      <c r="L18" s="523">
        <v>42.28</v>
      </c>
      <c r="M18" s="523"/>
      <c r="N18" s="523"/>
      <c r="O18" s="523"/>
      <c r="P18" s="523"/>
      <c r="Q18" s="523"/>
      <c r="R18" s="524"/>
      <c r="S18" s="524"/>
      <c r="T18" s="524"/>
      <c r="U18" s="524"/>
      <c r="V18" s="525"/>
      <c r="W18" s="419"/>
      <c r="X18" s="420"/>
      <c r="Y18" s="420"/>
      <c r="Z18" s="420"/>
      <c r="AA18" s="420"/>
      <c r="AB18" s="411"/>
      <c r="AC18" s="526">
        <v>41.9</v>
      </c>
      <c r="AD18" s="527"/>
      <c r="AE18" s="527"/>
      <c r="AF18" s="527"/>
      <c r="AG18" s="528"/>
      <c r="AH18" s="526">
        <v>41.2</v>
      </c>
      <c r="AI18" s="527"/>
      <c r="AJ18" s="527"/>
      <c r="AK18" s="527"/>
      <c r="AL18" s="529"/>
      <c r="AM18" s="430"/>
      <c r="AN18" s="431"/>
      <c r="AO18" s="431"/>
      <c r="AP18" s="431"/>
      <c r="AQ18" s="431"/>
      <c r="AR18" s="431"/>
      <c r="AS18" s="431"/>
      <c r="AT18" s="432"/>
      <c r="AU18" s="433"/>
      <c r="AV18" s="434"/>
      <c r="AW18" s="434"/>
      <c r="AX18" s="434"/>
      <c r="AY18" s="435" t="s">
        <v>159</v>
      </c>
      <c r="AZ18" s="436"/>
      <c r="BA18" s="436"/>
      <c r="BB18" s="436"/>
      <c r="BC18" s="436"/>
      <c r="BD18" s="436"/>
      <c r="BE18" s="436"/>
      <c r="BF18" s="436"/>
      <c r="BG18" s="436"/>
      <c r="BH18" s="436"/>
      <c r="BI18" s="436"/>
      <c r="BJ18" s="436"/>
      <c r="BK18" s="436"/>
      <c r="BL18" s="436"/>
      <c r="BM18" s="437"/>
      <c r="BN18" s="438">
        <v>1276537</v>
      </c>
      <c r="BO18" s="439"/>
      <c r="BP18" s="439"/>
      <c r="BQ18" s="439"/>
      <c r="BR18" s="439"/>
      <c r="BS18" s="439"/>
      <c r="BT18" s="439"/>
      <c r="BU18" s="440"/>
      <c r="BV18" s="438">
        <v>1257560</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1" t="s">
        <v>160</v>
      </c>
      <c r="C19" s="450"/>
      <c r="D19" s="450"/>
      <c r="E19" s="522"/>
      <c r="F19" s="522"/>
      <c r="G19" s="522"/>
      <c r="H19" s="522"/>
      <c r="I19" s="522"/>
      <c r="J19" s="522"/>
      <c r="K19" s="522"/>
      <c r="L19" s="530">
        <v>49</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161</v>
      </c>
      <c r="AZ19" s="436"/>
      <c r="BA19" s="436"/>
      <c r="BB19" s="436"/>
      <c r="BC19" s="436"/>
      <c r="BD19" s="436"/>
      <c r="BE19" s="436"/>
      <c r="BF19" s="436"/>
      <c r="BG19" s="436"/>
      <c r="BH19" s="436"/>
      <c r="BI19" s="436"/>
      <c r="BJ19" s="436"/>
      <c r="BK19" s="436"/>
      <c r="BL19" s="436"/>
      <c r="BM19" s="437"/>
      <c r="BN19" s="438">
        <v>2964359</v>
      </c>
      <c r="BO19" s="439"/>
      <c r="BP19" s="439"/>
      <c r="BQ19" s="439"/>
      <c r="BR19" s="439"/>
      <c r="BS19" s="439"/>
      <c r="BT19" s="439"/>
      <c r="BU19" s="440"/>
      <c r="BV19" s="438">
        <v>2137437</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1" t="s">
        <v>162</v>
      </c>
      <c r="C20" s="450"/>
      <c r="D20" s="450"/>
      <c r="E20" s="522"/>
      <c r="F20" s="522"/>
      <c r="G20" s="522"/>
      <c r="H20" s="522"/>
      <c r="I20" s="522"/>
      <c r="J20" s="522"/>
      <c r="K20" s="522"/>
      <c r="L20" s="530">
        <v>771</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1" t="s">
        <v>163</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50" t="s">
        <v>164</v>
      </c>
      <c r="C22" s="551"/>
      <c r="D22" s="552"/>
      <c r="E22" s="413" t="s">
        <v>1</v>
      </c>
      <c r="F22" s="418"/>
      <c r="G22" s="418"/>
      <c r="H22" s="418"/>
      <c r="I22" s="418"/>
      <c r="J22" s="418"/>
      <c r="K22" s="408"/>
      <c r="L22" s="413" t="s">
        <v>165</v>
      </c>
      <c r="M22" s="418"/>
      <c r="N22" s="418"/>
      <c r="O22" s="418"/>
      <c r="P22" s="408"/>
      <c r="Q22" s="559" t="s">
        <v>166</v>
      </c>
      <c r="R22" s="560"/>
      <c r="S22" s="560"/>
      <c r="T22" s="560"/>
      <c r="U22" s="560"/>
      <c r="V22" s="561"/>
      <c r="W22" s="565" t="s">
        <v>167</v>
      </c>
      <c r="X22" s="551"/>
      <c r="Y22" s="552"/>
      <c r="Z22" s="413" t="s">
        <v>1</v>
      </c>
      <c r="AA22" s="418"/>
      <c r="AB22" s="418"/>
      <c r="AC22" s="418"/>
      <c r="AD22" s="418"/>
      <c r="AE22" s="418"/>
      <c r="AF22" s="418"/>
      <c r="AG22" s="408"/>
      <c r="AH22" s="570" t="s">
        <v>168</v>
      </c>
      <c r="AI22" s="418"/>
      <c r="AJ22" s="418"/>
      <c r="AK22" s="418"/>
      <c r="AL22" s="408"/>
      <c r="AM22" s="570" t="s">
        <v>169</v>
      </c>
      <c r="AN22" s="571"/>
      <c r="AO22" s="571"/>
      <c r="AP22" s="571"/>
      <c r="AQ22" s="571"/>
      <c r="AR22" s="572"/>
      <c r="AS22" s="559" t="s">
        <v>166</v>
      </c>
      <c r="AT22" s="560"/>
      <c r="AU22" s="560"/>
      <c r="AV22" s="560"/>
      <c r="AW22" s="560"/>
      <c r="AX22" s="576"/>
      <c r="AY22" s="367" t="s">
        <v>170</v>
      </c>
      <c r="AZ22" s="368"/>
      <c r="BA22" s="368"/>
      <c r="BB22" s="368"/>
      <c r="BC22" s="368"/>
      <c r="BD22" s="368"/>
      <c r="BE22" s="368"/>
      <c r="BF22" s="368"/>
      <c r="BG22" s="368"/>
      <c r="BH22" s="368"/>
      <c r="BI22" s="368"/>
      <c r="BJ22" s="368"/>
      <c r="BK22" s="368"/>
      <c r="BL22" s="368"/>
      <c r="BM22" s="369"/>
      <c r="BN22" s="370">
        <v>1513233</v>
      </c>
      <c r="BO22" s="371"/>
      <c r="BP22" s="371"/>
      <c r="BQ22" s="371"/>
      <c r="BR22" s="371"/>
      <c r="BS22" s="371"/>
      <c r="BT22" s="371"/>
      <c r="BU22" s="372"/>
      <c r="BV22" s="370">
        <v>2179967</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171</v>
      </c>
      <c r="AZ23" s="436"/>
      <c r="BA23" s="436"/>
      <c r="BB23" s="436"/>
      <c r="BC23" s="436"/>
      <c r="BD23" s="436"/>
      <c r="BE23" s="436"/>
      <c r="BF23" s="436"/>
      <c r="BG23" s="436"/>
      <c r="BH23" s="436"/>
      <c r="BI23" s="436"/>
      <c r="BJ23" s="436"/>
      <c r="BK23" s="436"/>
      <c r="BL23" s="436"/>
      <c r="BM23" s="437"/>
      <c r="BN23" s="438">
        <v>1408005</v>
      </c>
      <c r="BO23" s="439"/>
      <c r="BP23" s="439"/>
      <c r="BQ23" s="439"/>
      <c r="BR23" s="439"/>
      <c r="BS23" s="439"/>
      <c r="BT23" s="439"/>
      <c r="BU23" s="440"/>
      <c r="BV23" s="438">
        <v>1397567</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53"/>
      <c r="C24" s="554"/>
      <c r="D24" s="555"/>
      <c r="E24" s="457" t="s">
        <v>172</v>
      </c>
      <c r="F24" s="431"/>
      <c r="G24" s="431"/>
      <c r="H24" s="431"/>
      <c r="I24" s="431"/>
      <c r="J24" s="431"/>
      <c r="K24" s="432"/>
      <c r="L24" s="458">
        <v>1</v>
      </c>
      <c r="M24" s="459"/>
      <c r="N24" s="459"/>
      <c r="O24" s="459"/>
      <c r="P24" s="501"/>
      <c r="Q24" s="458">
        <v>7350</v>
      </c>
      <c r="R24" s="459"/>
      <c r="S24" s="459"/>
      <c r="T24" s="459"/>
      <c r="U24" s="459"/>
      <c r="V24" s="501"/>
      <c r="W24" s="566"/>
      <c r="X24" s="554"/>
      <c r="Y24" s="555"/>
      <c r="Z24" s="457" t="s">
        <v>173</v>
      </c>
      <c r="AA24" s="431"/>
      <c r="AB24" s="431"/>
      <c r="AC24" s="431"/>
      <c r="AD24" s="431"/>
      <c r="AE24" s="431"/>
      <c r="AF24" s="431"/>
      <c r="AG24" s="432"/>
      <c r="AH24" s="458">
        <v>50</v>
      </c>
      <c r="AI24" s="459"/>
      <c r="AJ24" s="459"/>
      <c r="AK24" s="459"/>
      <c r="AL24" s="501"/>
      <c r="AM24" s="458">
        <v>152350</v>
      </c>
      <c r="AN24" s="459"/>
      <c r="AO24" s="459"/>
      <c r="AP24" s="459"/>
      <c r="AQ24" s="459"/>
      <c r="AR24" s="501"/>
      <c r="AS24" s="458">
        <v>3047</v>
      </c>
      <c r="AT24" s="459"/>
      <c r="AU24" s="459"/>
      <c r="AV24" s="459"/>
      <c r="AW24" s="459"/>
      <c r="AX24" s="460"/>
      <c r="AY24" s="544" t="s">
        <v>174</v>
      </c>
      <c r="AZ24" s="545"/>
      <c r="BA24" s="545"/>
      <c r="BB24" s="545"/>
      <c r="BC24" s="545"/>
      <c r="BD24" s="545"/>
      <c r="BE24" s="545"/>
      <c r="BF24" s="545"/>
      <c r="BG24" s="545"/>
      <c r="BH24" s="545"/>
      <c r="BI24" s="545"/>
      <c r="BJ24" s="545"/>
      <c r="BK24" s="545"/>
      <c r="BL24" s="545"/>
      <c r="BM24" s="546"/>
      <c r="BN24" s="438">
        <v>1463176</v>
      </c>
      <c r="BO24" s="439"/>
      <c r="BP24" s="439"/>
      <c r="BQ24" s="439"/>
      <c r="BR24" s="439"/>
      <c r="BS24" s="439"/>
      <c r="BT24" s="439"/>
      <c r="BU24" s="440"/>
      <c r="BV24" s="438">
        <v>2081715</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53"/>
      <c r="C25" s="554"/>
      <c r="D25" s="555"/>
      <c r="E25" s="457" t="s">
        <v>175</v>
      </c>
      <c r="F25" s="431"/>
      <c r="G25" s="431"/>
      <c r="H25" s="431"/>
      <c r="I25" s="431"/>
      <c r="J25" s="431"/>
      <c r="K25" s="432"/>
      <c r="L25" s="458">
        <v>1</v>
      </c>
      <c r="M25" s="459"/>
      <c r="N25" s="459"/>
      <c r="O25" s="459"/>
      <c r="P25" s="501"/>
      <c r="Q25" s="458">
        <v>5930</v>
      </c>
      <c r="R25" s="459"/>
      <c r="S25" s="459"/>
      <c r="T25" s="459"/>
      <c r="U25" s="459"/>
      <c r="V25" s="501"/>
      <c r="W25" s="566"/>
      <c r="X25" s="554"/>
      <c r="Y25" s="555"/>
      <c r="Z25" s="457" t="s">
        <v>176</v>
      </c>
      <c r="AA25" s="431"/>
      <c r="AB25" s="431"/>
      <c r="AC25" s="431"/>
      <c r="AD25" s="431"/>
      <c r="AE25" s="431"/>
      <c r="AF25" s="431"/>
      <c r="AG25" s="432"/>
      <c r="AH25" s="458" t="s">
        <v>139</v>
      </c>
      <c r="AI25" s="459"/>
      <c r="AJ25" s="459"/>
      <c r="AK25" s="459"/>
      <c r="AL25" s="501"/>
      <c r="AM25" s="458" t="s">
        <v>139</v>
      </c>
      <c r="AN25" s="459"/>
      <c r="AO25" s="459"/>
      <c r="AP25" s="459"/>
      <c r="AQ25" s="459"/>
      <c r="AR25" s="501"/>
      <c r="AS25" s="458" t="s">
        <v>177</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t="s">
        <v>139</v>
      </c>
      <c r="BO25" s="371"/>
      <c r="BP25" s="371"/>
      <c r="BQ25" s="371"/>
      <c r="BR25" s="371"/>
      <c r="BS25" s="371"/>
      <c r="BT25" s="371"/>
      <c r="BU25" s="372"/>
      <c r="BV25" s="370" t="s">
        <v>139</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53"/>
      <c r="C26" s="554"/>
      <c r="D26" s="555"/>
      <c r="E26" s="457" t="s">
        <v>179</v>
      </c>
      <c r="F26" s="431"/>
      <c r="G26" s="431"/>
      <c r="H26" s="431"/>
      <c r="I26" s="431"/>
      <c r="J26" s="431"/>
      <c r="K26" s="432"/>
      <c r="L26" s="458">
        <v>1</v>
      </c>
      <c r="M26" s="459"/>
      <c r="N26" s="459"/>
      <c r="O26" s="459"/>
      <c r="P26" s="501"/>
      <c r="Q26" s="458">
        <v>5490</v>
      </c>
      <c r="R26" s="459"/>
      <c r="S26" s="459"/>
      <c r="T26" s="459"/>
      <c r="U26" s="459"/>
      <c r="V26" s="501"/>
      <c r="W26" s="566"/>
      <c r="X26" s="554"/>
      <c r="Y26" s="555"/>
      <c r="Z26" s="457" t="s">
        <v>180</v>
      </c>
      <c r="AA26" s="578"/>
      <c r="AB26" s="578"/>
      <c r="AC26" s="578"/>
      <c r="AD26" s="578"/>
      <c r="AE26" s="578"/>
      <c r="AF26" s="578"/>
      <c r="AG26" s="579"/>
      <c r="AH26" s="458">
        <v>1</v>
      </c>
      <c r="AI26" s="459"/>
      <c r="AJ26" s="459"/>
      <c r="AK26" s="459"/>
      <c r="AL26" s="501"/>
      <c r="AM26" s="458" t="s">
        <v>181</v>
      </c>
      <c r="AN26" s="459"/>
      <c r="AO26" s="459"/>
      <c r="AP26" s="459"/>
      <c r="AQ26" s="459"/>
      <c r="AR26" s="501"/>
      <c r="AS26" s="458" t="s">
        <v>181</v>
      </c>
      <c r="AT26" s="459"/>
      <c r="AU26" s="459"/>
      <c r="AV26" s="459"/>
      <c r="AW26" s="459"/>
      <c r="AX26" s="460"/>
      <c r="AY26" s="441" t="s">
        <v>182</v>
      </c>
      <c r="AZ26" s="442"/>
      <c r="BA26" s="442"/>
      <c r="BB26" s="442"/>
      <c r="BC26" s="442"/>
      <c r="BD26" s="442"/>
      <c r="BE26" s="442"/>
      <c r="BF26" s="442"/>
      <c r="BG26" s="442"/>
      <c r="BH26" s="442"/>
      <c r="BI26" s="442"/>
      <c r="BJ26" s="442"/>
      <c r="BK26" s="442"/>
      <c r="BL26" s="442"/>
      <c r="BM26" s="443"/>
      <c r="BN26" s="438" t="s">
        <v>139</v>
      </c>
      <c r="BO26" s="439"/>
      <c r="BP26" s="439"/>
      <c r="BQ26" s="439"/>
      <c r="BR26" s="439"/>
      <c r="BS26" s="439"/>
      <c r="BT26" s="439"/>
      <c r="BU26" s="440"/>
      <c r="BV26" s="438" t="s">
        <v>139</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53"/>
      <c r="C27" s="554"/>
      <c r="D27" s="555"/>
      <c r="E27" s="457" t="s">
        <v>183</v>
      </c>
      <c r="F27" s="431"/>
      <c r="G27" s="431"/>
      <c r="H27" s="431"/>
      <c r="I27" s="431"/>
      <c r="J27" s="431"/>
      <c r="K27" s="432"/>
      <c r="L27" s="458">
        <v>1</v>
      </c>
      <c r="M27" s="459"/>
      <c r="N27" s="459"/>
      <c r="O27" s="459"/>
      <c r="P27" s="501"/>
      <c r="Q27" s="458">
        <v>2600</v>
      </c>
      <c r="R27" s="459"/>
      <c r="S27" s="459"/>
      <c r="T27" s="459"/>
      <c r="U27" s="459"/>
      <c r="V27" s="501"/>
      <c r="W27" s="566"/>
      <c r="X27" s="554"/>
      <c r="Y27" s="555"/>
      <c r="Z27" s="457" t="s">
        <v>184</v>
      </c>
      <c r="AA27" s="431"/>
      <c r="AB27" s="431"/>
      <c r="AC27" s="431"/>
      <c r="AD27" s="431"/>
      <c r="AE27" s="431"/>
      <c r="AF27" s="431"/>
      <c r="AG27" s="432"/>
      <c r="AH27" s="458" t="s">
        <v>139</v>
      </c>
      <c r="AI27" s="459"/>
      <c r="AJ27" s="459"/>
      <c r="AK27" s="459"/>
      <c r="AL27" s="501"/>
      <c r="AM27" s="458" t="s">
        <v>139</v>
      </c>
      <c r="AN27" s="459"/>
      <c r="AO27" s="459"/>
      <c r="AP27" s="459"/>
      <c r="AQ27" s="459"/>
      <c r="AR27" s="501"/>
      <c r="AS27" s="458" t="s">
        <v>139</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47">
        <v>112758</v>
      </c>
      <c r="BO27" s="548"/>
      <c r="BP27" s="548"/>
      <c r="BQ27" s="548"/>
      <c r="BR27" s="548"/>
      <c r="BS27" s="548"/>
      <c r="BT27" s="548"/>
      <c r="BU27" s="549"/>
      <c r="BV27" s="547">
        <v>112729</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53"/>
      <c r="C28" s="554"/>
      <c r="D28" s="555"/>
      <c r="E28" s="457" t="s">
        <v>186</v>
      </c>
      <c r="F28" s="431"/>
      <c r="G28" s="431"/>
      <c r="H28" s="431"/>
      <c r="I28" s="431"/>
      <c r="J28" s="431"/>
      <c r="K28" s="432"/>
      <c r="L28" s="458">
        <v>1</v>
      </c>
      <c r="M28" s="459"/>
      <c r="N28" s="459"/>
      <c r="O28" s="459"/>
      <c r="P28" s="501"/>
      <c r="Q28" s="458">
        <v>2220</v>
      </c>
      <c r="R28" s="459"/>
      <c r="S28" s="459"/>
      <c r="T28" s="459"/>
      <c r="U28" s="459"/>
      <c r="V28" s="501"/>
      <c r="W28" s="566"/>
      <c r="X28" s="554"/>
      <c r="Y28" s="555"/>
      <c r="Z28" s="457" t="s">
        <v>187</v>
      </c>
      <c r="AA28" s="431"/>
      <c r="AB28" s="431"/>
      <c r="AC28" s="431"/>
      <c r="AD28" s="431"/>
      <c r="AE28" s="431"/>
      <c r="AF28" s="431"/>
      <c r="AG28" s="432"/>
      <c r="AH28" s="458" t="s">
        <v>131</v>
      </c>
      <c r="AI28" s="459"/>
      <c r="AJ28" s="459"/>
      <c r="AK28" s="459"/>
      <c r="AL28" s="501"/>
      <c r="AM28" s="458" t="s">
        <v>139</v>
      </c>
      <c r="AN28" s="459"/>
      <c r="AO28" s="459"/>
      <c r="AP28" s="459"/>
      <c r="AQ28" s="459"/>
      <c r="AR28" s="501"/>
      <c r="AS28" s="458" t="s">
        <v>131</v>
      </c>
      <c r="AT28" s="459"/>
      <c r="AU28" s="459"/>
      <c r="AV28" s="459"/>
      <c r="AW28" s="459"/>
      <c r="AX28" s="460"/>
      <c r="AY28" s="580" t="s">
        <v>188</v>
      </c>
      <c r="AZ28" s="581"/>
      <c r="BA28" s="581"/>
      <c r="BB28" s="582"/>
      <c r="BC28" s="367" t="s">
        <v>50</v>
      </c>
      <c r="BD28" s="368"/>
      <c r="BE28" s="368"/>
      <c r="BF28" s="368"/>
      <c r="BG28" s="368"/>
      <c r="BH28" s="368"/>
      <c r="BI28" s="368"/>
      <c r="BJ28" s="368"/>
      <c r="BK28" s="368"/>
      <c r="BL28" s="368"/>
      <c r="BM28" s="369"/>
      <c r="BN28" s="370">
        <v>1407631</v>
      </c>
      <c r="BO28" s="371"/>
      <c r="BP28" s="371"/>
      <c r="BQ28" s="371"/>
      <c r="BR28" s="371"/>
      <c r="BS28" s="371"/>
      <c r="BT28" s="371"/>
      <c r="BU28" s="372"/>
      <c r="BV28" s="370">
        <v>1406928</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53"/>
      <c r="C29" s="554"/>
      <c r="D29" s="555"/>
      <c r="E29" s="457" t="s">
        <v>189</v>
      </c>
      <c r="F29" s="431"/>
      <c r="G29" s="431"/>
      <c r="H29" s="431"/>
      <c r="I29" s="431"/>
      <c r="J29" s="431"/>
      <c r="K29" s="432"/>
      <c r="L29" s="458">
        <v>6</v>
      </c>
      <c r="M29" s="459"/>
      <c r="N29" s="459"/>
      <c r="O29" s="459"/>
      <c r="P29" s="501"/>
      <c r="Q29" s="458">
        <v>1860</v>
      </c>
      <c r="R29" s="459"/>
      <c r="S29" s="459"/>
      <c r="T29" s="459"/>
      <c r="U29" s="459"/>
      <c r="V29" s="501"/>
      <c r="W29" s="567"/>
      <c r="X29" s="568"/>
      <c r="Y29" s="569"/>
      <c r="Z29" s="457" t="s">
        <v>190</v>
      </c>
      <c r="AA29" s="431"/>
      <c r="AB29" s="431"/>
      <c r="AC29" s="431"/>
      <c r="AD29" s="431"/>
      <c r="AE29" s="431"/>
      <c r="AF29" s="431"/>
      <c r="AG29" s="432"/>
      <c r="AH29" s="458">
        <v>50</v>
      </c>
      <c r="AI29" s="459"/>
      <c r="AJ29" s="459"/>
      <c r="AK29" s="459"/>
      <c r="AL29" s="501"/>
      <c r="AM29" s="458">
        <v>152350</v>
      </c>
      <c r="AN29" s="459"/>
      <c r="AO29" s="459"/>
      <c r="AP29" s="459"/>
      <c r="AQ29" s="459"/>
      <c r="AR29" s="501"/>
      <c r="AS29" s="458">
        <v>3047</v>
      </c>
      <c r="AT29" s="459"/>
      <c r="AU29" s="459"/>
      <c r="AV29" s="459"/>
      <c r="AW29" s="459"/>
      <c r="AX29" s="460"/>
      <c r="AY29" s="583"/>
      <c r="AZ29" s="584"/>
      <c r="BA29" s="584"/>
      <c r="BB29" s="585"/>
      <c r="BC29" s="435" t="s">
        <v>191</v>
      </c>
      <c r="BD29" s="436"/>
      <c r="BE29" s="436"/>
      <c r="BF29" s="436"/>
      <c r="BG29" s="436"/>
      <c r="BH29" s="436"/>
      <c r="BI29" s="436"/>
      <c r="BJ29" s="436"/>
      <c r="BK29" s="436"/>
      <c r="BL29" s="436"/>
      <c r="BM29" s="437"/>
      <c r="BN29" s="438">
        <v>844110</v>
      </c>
      <c r="BO29" s="439"/>
      <c r="BP29" s="439"/>
      <c r="BQ29" s="439"/>
      <c r="BR29" s="439"/>
      <c r="BS29" s="439"/>
      <c r="BT29" s="439"/>
      <c r="BU29" s="440"/>
      <c r="BV29" s="438">
        <v>1285994</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192</v>
      </c>
      <c r="X30" s="594"/>
      <c r="Y30" s="594"/>
      <c r="Z30" s="594"/>
      <c r="AA30" s="594"/>
      <c r="AB30" s="594"/>
      <c r="AC30" s="594"/>
      <c r="AD30" s="594"/>
      <c r="AE30" s="594"/>
      <c r="AF30" s="594"/>
      <c r="AG30" s="595"/>
      <c r="AH30" s="526">
        <v>98.4</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52</v>
      </c>
      <c r="BD30" s="545"/>
      <c r="BE30" s="545"/>
      <c r="BF30" s="545"/>
      <c r="BG30" s="545"/>
      <c r="BH30" s="545"/>
      <c r="BI30" s="545"/>
      <c r="BJ30" s="545"/>
      <c r="BK30" s="545"/>
      <c r="BL30" s="545"/>
      <c r="BM30" s="546"/>
      <c r="BN30" s="547">
        <v>1091507</v>
      </c>
      <c r="BO30" s="548"/>
      <c r="BP30" s="548"/>
      <c r="BQ30" s="548"/>
      <c r="BR30" s="548"/>
      <c r="BS30" s="548"/>
      <c r="BT30" s="548"/>
      <c r="BU30" s="549"/>
      <c r="BV30" s="547">
        <v>1046993</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89" t="s">
        <v>193</v>
      </c>
      <c r="D32" s="589"/>
      <c r="E32" s="589"/>
      <c r="F32" s="589"/>
      <c r="G32" s="589"/>
      <c r="H32" s="589"/>
      <c r="I32" s="589"/>
      <c r="J32" s="589"/>
      <c r="K32" s="589"/>
      <c r="L32" s="589"/>
      <c r="M32" s="589"/>
      <c r="N32" s="589"/>
      <c r="O32" s="589"/>
      <c r="P32" s="589"/>
      <c r="Q32" s="589"/>
      <c r="R32" s="589"/>
      <c r="S32" s="589"/>
      <c r="U32" s="442" t="s">
        <v>194</v>
      </c>
      <c r="V32" s="442"/>
      <c r="W32" s="442"/>
      <c r="X32" s="442"/>
      <c r="Y32" s="442"/>
      <c r="Z32" s="442"/>
      <c r="AA32" s="442"/>
      <c r="AB32" s="442"/>
      <c r="AC32" s="442"/>
      <c r="AD32" s="442"/>
      <c r="AE32" s="442"/>
      <c r="AF32" s="442"/>
      <c r="AG32" s="442"/>
      <c r="AH32" s="442"/>
      <c r="AI32" s="442"/>
      <c r="AJ32" s="442"/>
      <c r="AK32" s="442"/>
      <c r="AM32" s="442" t="s">
        <v>195</v>
      </c>
      <c r="AN32" s="442"/>
      <c r="AO32" s="442"/>
      <c r="AP32" s="442"/>
      <c r="AQ32" s="442"/>
      <c r="AR32" s="442"/>
      <c r="AS32" s="442"/>
      <c r="AT32" s="442"/>
      <c r="AU32" s="442"/>
      <c r="AV32" s="442"/>
      <c r="AW32" s="442"/>
      <c r="AX32" s="442"/>
      <c r="AY32" s="442"/>
      <c r="AZ32" s="442"/>
      <c r="BA32" s="442"/>
      <c r="BB32" s="442"/>
      <c r="BC32" s="442"/>
      <c r="BE32" s="442" t="s">
        <v>196</v>
      </c>
      <c r="BF32" s="442"/>
      <c r="BG32" s="442"/>
      <c r="BH32" s="442"/>
      <c r="BI32" s="442"/>
      <c r="BJ32" s="442"/>
      <c r="BK32" s="442"/>
      <c r="BL32" s="442"/>
      <c r="BM32" s="442"/>
      <c r="BN32" s="442"/>
      <c r="BO32" s="442"/>
      <c r="BP32" s="442"/>
      <c r="BQ32" s="442"/>
      <c r="BR32" s="442"/>
      <c r="BS32" s="442"/>
      <c r="BT32" s="442"/>
      <c r="BU32" s="442"/>
      <c r="BW32" s="442" t="s">
        <v>197</v>
      </c>
      <c r="BX32" s="442"/>
      <c r="BY32" s="442"/>
      <c r="BZ32" s="442"/>
      <c r="CA32" s="442"/>
      <c r="CB32" s="442"/>
      <c r="CC32" s="442"/>
      <c r="CD32" s="442"/>
      <c r="CE32" s="442"/>
      <c r="CF32" s="442"/>
      <c r="CG32" s="442"/>
      <c r="CH32" s="442"/>
      <c r="CI32" s="442"/>
      <c r="CJ32" s="442"/>
      <c r="CK32" s="442"/>
      <c r="CL32" s="442"/>
      <c r="CM32" s="442"/>
      <c r="CO32" s="442" t="s">
        <v>198</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15">
      <c r="A33" s="181"/>
      <c r="B33" s="205"/>
      <c r="C33" s="425" t="s">
        <v>199</v>
      </c>
      <c r="D33" s="425"/>
      <c r="E33" s="396" t="s">
        <v>200</v>
      </c>
      <c r="F33" s="396"/>
      <c r="G33" s="396"/>
      <c r="H33" s="396"/>
      <c r="I33" s="396"/>
      <c r="J33" s="396"/>
      <c r="K33" s="396"/>
      <c r="L33" s="396"/>
      <c r="M33" s="396"/>
      <c r="N33" s="396"/>
      <c r="O33" s="396"/>
      <c r="P33" s="396"/>
      <c r="Q33" s="396"/>
      <c r="R33" s="396"/>
      <c r="S33" s="396"/>
      <c r="T33" s="206"/>
      <c r="U33" s="425" t="s">
        <v>199</v>
      </c>
      <c r="V33" s="425"/>
      <c r="W33" s="396" t="s">
        <v>201</v>
      </c>
      <c r="X33" s="396"/>
      <c r="Y33" s="396"/>
      <c r="Z33" s="396"/>
      <c r="AA33" s="396"/>
      <c r="AB33" s="396"/>
      <c r="AC33" s="396"/>
      <c r="AD33" s="396"/>
      <c r="AE33" s="396"/>
      <c r="AF33" s="396"/>
      <c r="AG33" s="396"/>
      <c r="AH33" s="396"/>
      <c r="AI33" s="396"/>
      <c r="AJ33" s="396"/>
      <c r="AK33" s="396"/>
      <c r="AL33" s="206"/>
      <c r="AM33" s="425" t="s">
        <v>199</v>
      </c>
      <c r="AN33" s="425"/>
      <c r="AO33" s="396" t="s">
        <v>201</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25" t="s">
        <v>202</v>
      </c>
      <c r="BX33" s="425"/>
      <c r="BY33" s="396" t="s">
        <v>204</v>
      </c>
      <c r="BZ33" s="396"/>
      <c r="CA33" s="396"/>
      <c r="CB33" s="396"/>
      <c r="CC33" s="396"/>
      <c r="CD33" s="396"/>
      <c r="CE33" s="396"/>
      <c r="CF33" s="396"/>
      <c r="CG33" s="396"/>
      <c r="CH33" s="396"/>
      <c r="CI33" s="396"/>
      <c r="CJ33" s="396"/>
      <c r="CK33" s="396"/>
      <c r="CL33" s="396"/>
      <c r="CM33" s="396"/>
      <c r="CN33" s="206"/>
      <c r="CO33" s="425" t="s">
        <v>199</v>
      </c>
      <c r="CP33" s="425"/>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佐那河内村国民健康保険事業特別会計</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6</v>
      </c>
      <c r="BF34" s="597"/>
      <c r="BG34" s="598" t="str">
        <f>IF('各会計、関係団体の財政状況及び健全化判断比率'!B31="","",'各会計、関係団体の財政状況及び健全化判断比率'!B31)</f>
        <v>佐那河内村簡易水道特別会計</v>
      </c>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徳島県市町村議会議員公務災害補償等組合</v>
      </c>
      <c r="BZ34" s="598"/>
      <c r="CA34" s="598"/>
      <c r="CB34" s="598"/>
      <c r="CC34" s="598"/>
      <c r="CD34" s="598"/>
      <c r="CE34" s="598"/>
      <c r="CF34" s="598"/>
      <c r="CG34" s="598"/>
      <c r="CH34" s="598"/>
      <c r="CI34" s="598"/>
      <c r="CJ34" s="598"/>
      <c r="CK34" s="598"/>
      <c r="CL34" s="598"/>
      <c r="CM34" s="598"/>
      <c r="CN34" s="181"/>
      <c r="CO34" s="597">
        <f>IF(CQ34="","",MAX(C34:D43,U34:V43,AM34:AN43,BE34:BF43,BW34:BX43)+1)</f>
        <v>14</v>
      </c>
      <c r="CP34" s="597"/>
      <c r="CQ34" s="598" t="str">
        <f>IF('各会計、関係団体の財政状況及び健全化判断比率'!BS7="","",'各会計、関係団体の財政状況及び健全化判断比率'!BS7)</f>
        <v>一般財団法人さなごうち</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佐那河内村宅地造成事業特別会計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佐那河内村介護保険事業特別会計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7</v>
      </c>
      <c r="BF35" s="597"/>
      <c r="BG35" s="598" t="str">
        <f>IF('各会計、関係団体の財政状況及び健全化判断比率'!B32="","",'各会計、関係団体の財政状況及び健全化判断比率'!B32)</f>
        <v>佐那河内村農業集落排水事業特別会計</v>
      </c>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徳島県市町村総合事務組合（一般会計）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佐那河内村後期高齢者医療特別会計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徳島県市町村総合事務組合（徳島滞納整理機構特別会計）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小松島市外三町村衛生組合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徳島県後期高齢者医療広域連合（一般会計）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徳島県後期高齢者医療広域連合（後期高齢者医療事業会計）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rbQyzmkSQVX2BCDFwLj+UjAu6kaDhRK/i2eYci5LyJFW578i+C+aj8X23/s3fYjpWsOsr6OMsKCzAcVgBK3owQ==" saltValue="vRZlP3s6351nFpj/Rp9d6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1"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151" t="s">
        <v>568</v>
      </c>
      <c r="D34" s="1151"/>
      <c r="E34" s="1152"/>
      <c r="F34" s="32">
        <v>5.5</v>
      </c>
      <c r="G34" s="33">
        <v>4.76</v>
      </c>
      <c r="H34" s="33">
        <v>5.25</v>
      </c>
      <c r="I34" s="33">
        <v>8.18</v>
      </c>
      <c r="J34" s="34">
        <v>8.7100000000000009</v>
      </c>
      <c r="K34" s="22"/>
      <c r="L34" s="22"/>
      <c r="M34" s="22"/>
      <c r="N34" s="22"/>
      <c r="O34" s="22"/>
      <c r="P34" s="22"/>
    </row>
    <row r="35" spans="1:16" ht="39" customHeight="1" x14ac:dyDescent="0.15">
      <c r="A35" s="22"/>
      <c r="B35" s="35"/>
      <c r="C35" s="1145" t="s">
        <v>569</v>
      </c>
      <c r="D35" s="1146"/>
      <c r="E35" s="1147"/>
      <c r="F35" s="36">
        <v>1.74</v>
      </c>
      <c r="G35" s="37">
        <v>2.35</v>
      </c>
      <c r="H35" s="37">
        <v>2.64</v>
      </c>
      <c r="I35" s="37">
        <v>2.38</v>
      </c>
      <c r="J35" s="38">
        <v>3.02</v>
      </c>
      <c r="K35" s="22"/>
      <c r="L35" s="22"/>
      <c r="M35" s="22"/>
      <c r="N35" s="22"/>
      <c r="O35" s="22"/>
      <c r="P35" s="22"/>
    </row>
    <row r="36" spans="1:16" ht="39" customHeight="1" x14ac:dyDescent="0.15">
      <c r="A36" s="22"/>
      <c r="B36" s="35"/>
      <c r="C36" s="1145" t="s">
        <v>570</v>
      </c>
      <c r="D36" s="1146"/>
      <c r="E36" s="1147"/>
      <c r="F36" s="36" t="s">
        <v>521</v>
      </c>
      <c r="G36" s="37">
        <v>0</v>
      </c>
      <c r="H36" s="37">
        <v>1.2</v>
      </c>
      <c r="I36" s="37">
        <v>1.84</v>
      </c>
      <c r="J36" s="38">
        <v>2.08</v>
      </c>
      <c r="K36" s="22"/>
      <c r="L36" s="22"/>
      <c r="M36" s="22"/>
      <c r="N36" s="22"/>
      <c r="O36" s="22"/>
      <c r="P36" s="22"/>
    </row>
    <row r="37" spans="1:16" ht="39" customHeight="1" x14ac:dyDescent="0.15">
      <c r="A37" s="22"/>
      <c r="B37" s="35"/>
      <c r="C37" s="1145" t="s">
        <v>571</v>
      </c>
      <c r="D37" s="1146"/>
      <c r="E37" s="1147"/>
      <c r="F37" s="36">
        <v>0.6</v>
      </c>
      <c r="G37" s="37">
        <v>1.55</v>
      </c>
      <c r="H37" s="37">
        <v>1.08</v>
      </c>
      <c r="I37" s="37">
        <v>1.2</v>
      </c>
      <c r="J37" s="38">
        <v>0.97</v>
      </c>
      <c r="K37" s="22"/>
      <c r="L37" s="22"/>
      <c r="M37" s="22"/>
      <c r="N37" s="22"/>
      <c r="O37" s="22"/>
      <c r="P37" s="22"/>
    </row>
    <row r="38" spans="1:16" ht="39" customHeight="1" x14ac:dyDescent="0.15">
      <c r="A38" s="22"/>
      <c r="B38" s="35"/>
      <c r="C38" s="1145" t="s">
        <v>572</v>
      </c>
      <c r="D38" s="1146"/>
      <c r="E38" s="1147"/>
      <c r="F38" s="36">
        <v>0.06</v>
      </c>
      <c r="G38" s="37">
        <v>0.38</v>
      </c>
      <c r="H38" s="37">
        <v>0.28999999999999998</v>
      </c>
      <c r="I38" s="37">
        <v>0.02</v>
      </c>
      <c r="J38" s="38">
        <v>0.4</v>
      </c>
      <c r="K38" s="22"/>
      <c r="L38" s="22"/>
      <c r="M38" s="22"/>
      <c r="N38" s="22"/>
      <c r="O38" s="22"/>
      <c r="P38" s="22"/>
    </row>
    <row r="39" spans="1:16" ht="39" customHeight="1" x14ac:dyDescent="0.15">
      <c r="A39" s="22"/>
      <c r="B39" s="35"/>
      <c r="C39" s="1145" t="s">
        <v>573</v>
      </c>
      <c r="D39" s="1146"/>
      <c r="E39" s="1147"/>
      <c r="F39" s="36">
        <v>0.1</v>
      </c>
      <c r="G39" s="37">
        <v>0.15</v>
      </c>
      <c r="H39" s="37">
        <v>0.15</v>
      </c>
      <c r="I39" s="37">
        <v>0.1</v>
      </c>
      <c r="J39" s="38">
        <v>0.18</v>
      </c>
      <c r="K39" s="22"/>
      <c r="L39" s="22"/>
      <c r="M39" s="22"/>
      <c r="N39" s="22"/>
      <c r="O39" s="22"/>
      <c r="P39" s="22"/>
    </row>
    <row r="40" spans="1:16" ht="39" customHeight="1" x14ac:dyDescent="0.15">
      <c r="A40" s="22"/>
      <c r="B40" s="35"/>
      <c r="C40" s="1145" t="s">
        <v>574</v>
      </c>
      <c r="D40" s="1146"/>
      <c r="E40" s="1147"/>
      <c r="F40" s="36">
        <v>0.03</v>
      </c>
      <c r="G40" s="37">
        <v>0.02</v>
      </c>
      <c r="H40" s="37">
        <v>0.04</v>
      </c>
      <c r="I40" s="37">
        <v>0.05</v>
      </c>
      <c r="J40" s="38">
        <v>0.02</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575</v>
      </c>
      <c r="D42" s="1146"/>
      <c r="E42" s="1147"/>
      <c r="F42" s="36" t="s">
        <v>521</v>
      </c>
      <c r="G42" s="37" t="s">
        <v>521</v>
      </c>
      <c r="H42" s="37" t="s">
        <v>521</v>
      </c>
      <c r="I42" s="37" t="s">
        <v>521</v>
      </c>
      <c r="J42" s="38" t="s">
        <v>521</v>
      </c>
      <c r="K42" s="22"/>
      <c r="L42" s="22"/>
      <c r="M42" s="22"/>
      <c r="N42" s="22"/>
      <c r="O42" s="22"/>
      <c r="P42" s="22"/>
    </row>
    <row r="43" spans="1:16" ht="39" customHeight="1" thickBot="1" x14ac:dyDescent="0.2">
      <c r="A43" s="22"/>
      <c r="B43" s="40"/>
      <c r="C43" s="1148" t="s">
        <v>576</v>
      </c>
      <c r="D43" s="1149"/>
      <c r="E43" s="1150"/>
      <c r="F43" s="41" t="s">
        <v>521</v>
      </c>
      <c r="G43" s="42" t="s">
        <v>521</v>
      </c>
      <c r="H43" s="42" t="s">
        <v>521</v>
      </c>
      <c r="I43" s="42" t="s">
        <v>521</v>
      </c>
      <c r="J43" s="43" t="s">
        <v>521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wJmqW3+M55iQ3sbliIH7w5v4WISSej2+f5JKUCLKgEaUFyWGhGiZu4+SWxv12Zks7q1C6+u7ePd3erx9uguTA==" saltValue="eCZg9DpYA4VmvX4XuUI5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43"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186</v>
      </c>
      <c r="L45" s="60">
        <v>179</v>
      </c>
      <c r="M45" s="60">
        <v>177</v>
      </c>
      <c r="N45" s="60">
        <v>164</v>
      </c>
      <c r="O45" s="61">
        <v>175</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521</v>
      </c>
      <c r="L46" s="64" t="s">
        <v>521</v>
      </c>
      <c r="M46" s="64" t="s">
        <v>521</v>
      </c>
      <c r="N46" s="64" t="s">
        <v>521</v>
      </c>
      <c r="O46" s="65" t="s">
        <v>521</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521</v>
      </c>
      <c r="L47" s="64" t="s">
        <v>521</v>
      </c>
      <c r="M47" s="64" t="s">
        <v>521</v>
      </c>
      <c r="N47" s="64" t="s">
        <v>521</v>
      </c>
      <c r="O47" s="65" t="s">
        <v>521</v>
      </c>
      <c r="P47" s="48"/>
      <c r="Q47" s="48"/>
      <c r="R47" s="48"/>
      <c r="S47" s="48"/>
      <c r="T47" s="48"/>
      <c r="U47" s="48"/>
    </row>
    <row r="48" spans="1:21" ht="30.75" customHeight="1" x14ac:dyDescent="0.15">
      <c r="A48" s="48"/>
      <c r="B48" s="1155"/>
      <c r="C48" s="1156"/>
      <c r="D48" s="62"/>
      <c r="E48" s="1161" t="s">
        <v>15</v>
      </c>
      <c r="F48" s="1161"/>
      <c r="G48" s="1161"/>
      <c r="H48" s="1161"/>
      <c r="I48" s="1161"/>
      <c r="J48" s="1162"/>
      <c r="K48" s="63">
        <v>132</v>
      </c>
      <c r="L48" s="64">
        <v>148</v>
      </c>
      <c r="M48" s="64">
        <v>132</v>
      </c>
      <c r="N48" s="64">
        <v>140</v>
      </c>
      <c r="O48" s="65">
        <v>122</v>
      </c>
      <c r="P48" s="48"/>
      <c r="Q48" s="48"/>
      <c r="R48" s="48"/>
      <c r="S48" s="48"/>
      <c r="T48" s="48"/>
      <c r="U48" s="48"/>
    </row>
    <row r="49" spans="1:21" ht="30.75" customHeight="1" x14ac:dyDescent="0.15">
      <c r="A49" s="48"/>
      <c r="B49" s="1155"/>
      <c r="C49" s="1156"/>
      <c r="D49" s="62"/>
      <c r="E49" s="1161" t="s">
        <v>16</v>
      </c>
      <c r="F49" s="1161"/>
      <c r="G49" s="1161"/>
      <c r="H49" s="1161"/>
      <c r="I49" s="1161"/>
      <c r="J49" s="1162"/>
      <c r="K49" s="63">
        <v>1</v>
      </c>
      <c r="L49" s="64">
        <v>1</v>
      </c>
      <c r="M49" s="64">
        <v>1</v>
      </c>
      <c r="N49" s="64">
        <v>1</v>
      </c>
      <c r="O49" s="65">
        <v>1</v>
      </c>
      <c r="P49" s="48"/>
      <c r="Q49" s="48"/>
      <c r="R49" s="48"/>
      <c r="S49" s="48"/>
      <c r="T49" s="48"/>
      <c r="U49" s="48"/>
    </row>
    <row r="50" spans="1:21" ht="30.75" customHeight="1" x14ac:dyDescent="0.15">
      <c r="A50" s="48"/>
      <c r="B50" s="1155"/>
      <c r="C50" s="1156"/>
      <c r="D50" s="62"/>
      <c r="E50" s="1161" t="s">
        <v>17</v>
      </c>
      <c r="F50" s="1161"/>
      <c r="G50" s="1161"/>
      <c r="H50" s="1161"/>
      <c r="I50" s="1161"/>
      <c r="J50" s="1162"/>
      <c r="K50" s="63" t="s">
        <v>521</v>
      </c>
      <c r="L50" s="64" t="s">
        <v>521</v>
      </c>
      <c r="M50" s="64" t="s">
        <v>521</v>
      </c>
      <c r="N50" s="64" t="s">
        <v>521</v>
      </c>
      <c r="O50" s="65" t="s">
        <v>521</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521</v>
      </c>
      <c r="L51" s="64" t="s">
        <v>521</v>
      </c>
      <c r="M51" s="64" t="s">
        <v>521</v>
      </c>
      <c r="N51" s="64" t="s">
        <v>521</v>
      </c>
      <c r="O51" s="65" t="s">
        <v>521</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322</v>
      </c>
      <c r="L52" s="64">
        <v>304</v>
      </c>
      <c r="M52" s="64">
        <v>297</v>
      </c>
      <c r="N52" s="64">
        <v>282</v>
      </c>
      <c r="O52" s="65">
        <v>283</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-3</v>
      </c>
      <c r="L53" s="69">
        <v>24</v>
      </c>
      <c r="M53" s="69">
        <v>13</v>
      </c>
      <c r="N53" s="69">
        <v>23</v>
      </c>
      <c r="O53" s="70">
        <v>15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577</v>
      </c>
      <c r="P56" s="48"/>
      <c r="Q56" s="48"/>
      <c r="R56" s="48"/>
      <c r="S56" s="48"/>
      <c r="T56" s="48"/>
      <c r="U56" s="48"/>
    </row>
    <row r="57" spans="1:21" ht="31.5" customHeight="1" thickBot="1" x14ac:dyDescent="0.2">
      <c r="A57" s="48"/>
      <c r="B57" s="76"/>
      <c r="C57" s="77"/>
      <c r="D57" s="77"/>
      <c r="E57" s="78"/>
      <c r="F57" s="78"/>
      <c r="G57" s="78"/>
      <c r="H57" s="78"/>
      <c r="I57" s="78"/>
      <c r="J57" s="79" t="s">
        <v>2</v>
      </c>
      <c r="K57" s="80" t="s">
        <v>578</v>
      </c>
      <c r="L57" s="81" t="s">
        <v>579</v>
      </c>
      <c r="M57" s="81" t="s">
        <v>580</v>
      </c>
      <c r="N57" s="81" t="s">
        <v>581</v>
      </c>
      <c r="O57" s="82" t="s">
        <v>582</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OylHxRja8LjKH1zYeMPlpDiTPv2ycqeUzeIXsjjurn7CintV8kCWCNnFB1NB99bSGZd1wDHOsDY6ymV/23kwaw==" saltValue="ot0mlAZRTHfy8RG79zYib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563</v>
      </c>
      <c r="J40" s="103" t="s">
        <v>564</v>
      </c>
      <c r="K40" s="103" t="s">
        <v>565</v>
      </c>
      <c r="L40" s="103" t="s">
        <v>566</v>
      </c>
      <c r="M40" s="104" t="s">
        <v>567</v>
      </c>
    </row>
    <row r="41" spans="2:13" ht="27.75" customHeight="1" x14ac:dyDescent="0.15">
      <c r="B41" s="1184" t="s">
        <v>32</v>
      </c>
      <c r="C41" s="1185"/>
      <c r="D41" s="105"/>
      <c r="E41" s="1190" t="s">
        <v>33</v>
      </c>
      <c r="F41" s="1190"/>
      <c r="G41" s="1190"/>
      <c r="H41" s="1191"/>
      <c r="I41" s="355">
        <v>1272</v>
      </c>
      <c r="J41" s="356">
        <v>1384</v>
      </c>
      <c r="K41" s="356">
        <v>1688</v>
      </c>
      <c r="L41" s="356">
        <v>2180</v>
      </c>
      <c r="M41" s="357">
        <v>1513</v>
      </c>
    </row>
    <row r="42" spans="2:13" ht="27.75" customHeight="1" x14ac:dyDescent="0.15">
      <c r="B42" s="1186"/>
      <c r="C42" s="1187"/>
      <c r="D42" s="106"/>
      <c r="E42" s="1192" t="s">
        <v>34</v>
      </c>
      <c r="F42" s="1192"/>
      <c r="G42" s="1192"/>
      <c r="H42" s="1193"/>
      <c r="I42" s="358" t="s">
        <v>521</v>
      </c>
      <c r="J42" s="359" t="s">
        <v>521</v>
      </c>
      <c r="K42" s="359" t="s">
        <v>521</v>
      </c>
      <c r="L42" s="359" t="s">
        <v>521</v>
      </c>
      <c r="M42" s="360" t="s">
        <v>521</v>
      </c>
    </row>
    <row r="43" spans="2:13" ht="27.75" customHeight="1" x14ac:dyDescent="0.15">
      <c r="B43" s="1186"/>
      <c r="C43" s="1187"/>
      <c r="D43" s="106"/>
      <c r="E43" s="1192" t="s">
        <v>35</v>
      </c>
      <c r="F43" s="1192"/>
      <c r="G43" s="1192"/>
      <c r="H43" s="1193"/>
      <c r="I43" s="358">
        <v>1040</v>
      </c>
      <c r="J43" s="359">
        <v>996</v>
      </c>
      <c r="K43" s="359">
        <v>952</v>
      </c>
      <c r="L43" s="359">
        <v>867</v>
      </c>
      <c r="M43" s="360">
        <v>731</v>
      </c>
    </row>
    <row r="44" spans="2:13" ht="27.75" customHeight="1" x14ac:dyDescent="0.15">
      <c r="B44" s="1186"/>
      <c r="C44" s="1187"/>
      <c r="D44" s="106"/>
      <c r="E44" s="1192" t="s">
        <v>36</v>
      </c>
      <c r="F44" s="1192"/>
      <c r="G44" s="1192"/>
      <c r="H44" s="1193"/>
      <c r="I44" s="358">
        <v>5</v>
      </c>
      <c r="J44" s="359">
        <v>1</v>
      </c>
      <c r="K44" s="359">
        <v>2</v>
      </c>
      <c r="L44" s="359">
        <v>1</v>
      </c>
      <c r="M44" s="360" t="s">
        <v>521</v>
      </c>
    </row>
    <row r="45" spans="2:13" ht="27.75" customHeight="1" x14ac:dyDescent="0.15">
      <c r="B45" s="1186"/>
      <c r="C45" s="1187"/>
      <c r="D45" s="106"/>
      <c r="E45" s="1192" t="s">
        <v>37</v>
      </c>
      <c r="F45" s="1192"/>
      <c r="G45" s="1192"/>
      <c r="H45" s="1193"/>
      <c r="I45" s="358">
        <v>281</v>
      </c>
      <c r="J45" s="359">
        <v>268</v>
      </c>
      <c r="K45" s="359">
        <v>246</v>
      </c>
      <c r="L45" s="359">
        <v>248</v>
      </c>
      <c r="M45" s="360">
        <v>236</v>
      </c>
    </row>
    <row r="46" spans="2:13" ht="27.75" customHeight="1" x14ac:dyDescent="0.15">
      <c r="B46" s="1186"/>
      <c r="C46" s="1187"/>
      <c r="D46" s="107"/>
      <c r="E46" s="1192" t="s">
        <v>38</v>
      </c>
      <c r="F46" s="1192"/>
      <c r="G46" s="1192"/>
      <c r="H46" s="1193"/>
      <c r="I46" s="358" t="s">
        <v>521</v>
      </c>
      <c r="J46" s="359" t="s">
        <v>521</v>
      </c>
      <c r="K46" s="359" t="s">
        <v>521</v>
      </c>
      <c r="L46" s="359" t="s">
        <v>521</v>
      </c>
      <c r="M46" s="360" t="s">
        <v>521</v>
      </c>
    </row>
    <row r="47" spans="2:13" ht="27.75" customHeight="1" x14ac:dyDescent="0.15">
      <c r="B47" s="1186"/>
      <c r="C47" s="1187"/>
      <c r="D47" s="108"/>
      <c r="E47" s="1194" t="s">
        <v>39</v>
      </c>
      <c r="F47" s="1195"/>
      <c r="G47" s="1195"/>
      <c r="H47" s="1196"/>
      <c r="I47" s="358" t="s">
        <v>521</v>
      </c>
      <c r="J47" s="359" t="s">
        <v>521</v>
      </c>
      <c r="K47" s="359" t="s">
        <v>521</v>
      </c>
      <c r="L47" s="359" t="s">
        <v>521</v>
      </c>
      <c r="M47" s="360" t="s">
        <v>521</v>
      </c>
    </row>
    <row r="48" spans="2:13" ht="27.75" customHeight="1" x14ac:dyDescent="0.15">
      <c r="B48" s="1186"/>
      <c r="C48" s="1187"/>
      <c r="D48" s="106"/>
      <c r="E48" s="1192" t="s">
        <v>40</v>
      </c>
      <c r="F48" s="1192"/>
      <c r="G48" s="1192"/>
      <c r="H48" s="1193"/>
      <c r="I48" s="358" t="s">
        <v>521</v>
      </c>
      <c r="J48" s="359" t="s">
        <v>521</v>
      </c>
      <c r="K48" s="359" t="s">
        <v>521</v>
      </c>
      <c r="L48" s="359" t="s">
        <v>521</v>
      </c>
      <c r="M48" s="360" t="s">
        <v>521</v>
      </c>
    </row>
    <row r="49" spans="2:13" ht="27.75" customHeight="1" x14ac:dyDescent="0.15">
      <c r="B49" s="1188"/>
      <c r="C49" s="1189"/>
      <c r="D49" s="106"/>
      <c r="E49" s="1192" t="s">
        <v>41</v>
      </c>
      <c r="F49" s="1192"/>
      <c r="G49" s="1192"/>
      <c r="H49" s="1193"/>
      <c r="I49" s="358" t="s">
        <v>521</v>
      </c>
      <c r="J49" s="359" t="s">
        <v>521</v>
      </c>
      <c r="K49" s="359" t="s">
        <v>521</v>
      </c>
      <c r="L49" s="359" t="s">
        <v>521</v>
      </c>
      <c r="M49" s="360" t="s">
        <v>521</v>
      </c>
    </row>
    <row r="50" spans="2:13" ht="27.75" customHeight="1" x14ac:dyDescent="0.15">
      <c r="B50" s="1197" t="s">
        <v>42</v>
      </c>
      <c r="C50" s="1198"/>
      <c r="D50" s="109"/>
      <c r="E50" s="1192" t="s">
        <v>43</v>
      </c>
      <c r="F50" s="1192"/>
      <c r="G50" s="1192"/>
      <c r="H50" s="1193"/>
      <c r="I50" s="358">
        <v>4004</v>
      </c>
      <c r="J50" s="359">
        <v>4051</v>
      </c>
      <c r="K50" s="359">
        <v>3803</v>
      </c>
      <c r="L50" s="359">
        <v>4019</v>
      </c>
      <c r="M50" s="360">
        <v>3611</v>
      </c>
    </row>
    <row r="51" spans="2:13" ht="27.75" customHeight="1" x14ac:dyDescent="0.15">
      <c r="B51" s="1186"/>
      <c r="C51" s="1187"/>
      <c r="D51" s="106"/>
      <c r="E51" s="1192" t="s">
        <v>44</v>
      </c>
      <c r="F51" s="1192"/>
      <c r="G51" s="1192"/>
      <c r="H51" s="1193"/>
      <c r="I51" s="358" t="s">
        <v>521</v>
      </c>
      <c r="J51" s="359" t="s">
        <v>521</v>
      </c>
      <c r="K51" s="359" t="s">
        <v>521</v>
      </c>
      <c r="L51" s="359" t="s">
        <v>521</v>
      </c>
      <c r="M51" s="360" t="s">
        <v>521</v>
      </c>
    </row>
    <row r="52" spans="2:13" ht="27.75" customHeight="1" x14ac:dyDescent="0.15">
      <c r="B52" s="1188"/>
      <c r="C52" s="1189"/>
      <c r="D52" s="106"/>
      <c r="E52" s="1192" t="s">
        <v>45</v>
      </c>
      <c r="F52" s="1192"/>
      <c r="G52" s="1192"/>
      <c r="H52" s="1193"/>
      <c r="I52" s="358">
        <v>2405</v>
      </c>
      <c r="J52" s="359">
        <v>2372</v>
      </c>
      <c r="K52" s="359">
        <v>2559</v>
      </c>
      <c r="L52" s="359">
        <v>2553</v>
      </c>
      <c r="M52" s="360">
        <v>2545</v>
      </c>
    </row>
    <row r="53" spans="2:13" ht="27.75" customHeight="1" thickBot="1" x14ac:dyDescent="0.2">
      <c r="B53" s="1199" t="s">
        <v>46</v>
      </c>
      <c r="C53" s="1200"/>
      <c r="D53" s="110"/>
      <c r="E53" s="1201" t="s">
        <v>47</v>
      </c>
      <c r="F53" s="1201"/>
      <c r="G53" s="1201"/>
      <c r="H53" s="1202"/>
      <c r="I53" s="361">
        <v>-3811</v>
      </c>
      <c r="J53" s="362">
        <v>-3774</v>
      </c>
      <c r="K53" s="362">
        <v>-3473</v>
      </c>
      <c r="L53" s="362">
        <v>-3276</v>
      </c>
      <c r="M53" s="363">
        <v>-3675</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lkJXD238QyaXi0zV5OHeF4zLbZSzQMQ7vwyNPmAyeCvYSZh7mGsAwHdjWO4Zu4E5+Yb9ylVz/UiTU/du1JfoxA==" saltValue="KMLRJR0C6YV/ItAM+k8Ha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topLeftCell="A43" zoomScale="70" zoomScaleNormal="70" zoomScaleSheetLayoutView="100" workbookViewId="0">
      <selection activeCell="G60" sqref="G60"/>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565</v>
      </c>
      <c r="G54" s="119" t="s">
        <v>566</v>
      </c>
      <c r="H54" s="120" t="s">
        <v>567</v>
      </c>
    </row>
    <row r="55" spans="2:8" ht="52.5" customHeight="1" x14ac:dyDescent="0.15">
      <c r="B55" s="121"/>
      <c r="C55" s="1211" t="s">
        <v>50</v>
      </c>
      <c r="D55" s="1211"/>
      <c r="E55" s="1212"/>
      <c r="F55" s="122">
        <v>1406</v>
      </c>
      <c r="G55" s="122">
        <v>1407</v>
      </c>
      <c r="H55" s="123">
        <v>1408</v>
      </c>
    </row>
    <row r="56" spans="2:8" ht="52.5" customHeight="1" x14ac:dyDescent="0.15">
      <c r="B56" s="124"/>
      <c r="C56" s="1213" t="s">
        <v>51</v>
      </c>
      <c r="D56" s="1213"/>
      <c r="E56" s="1214"/>
      <c r="F56" s="125">
        <v>1016</v>
      </c>
      <c r="G56" s="125">
        <v>1286</v>
      </c>
      <c r="H56" s="126">
        <v>844</v>
      </c>
    </row>
    <row r="57" spans="2:8" ht="53.25" customHeight="1" x14ac:dyDescent="0.15">
      <c r="B57" s="124"/>
      <c r="C57" s="1215" t="s">
        <v>52</v>
      </c>
      <c r="D57" s="1215"/>
      <c r="E57" s="1216"/>
      <c r="F57" s="127">
        <v>1169</v>
      </c>
      <c r="G57" s="127">
        <v>1047</v>
      </c>
      <c r="H57" s="128">
        <v>1092</v>
      </c>
    </row>
    <row r="58" spans="2:8" ht="45.75" customHeight="1" x14ac:dyDescent="0.15">
      <c r="B58" s="129"/>
      <c r="C58" s="1203" t="s">
        <v>590</v>
      </c>
      <c r="D58" s="1204"/>
      <c r="E58" s="1205"/>
      <c r="F58" s="130">
        <v>404</v>
      </c>
      <c r="G58" s="130">
        <v>405</v>
      </c>
      <c r="H58" s="131">
        <v>405</v>
      </c>
    </row>
    <row r="59" spans="2:8" ht="45.75" customHeight="1" x14ac:dyDescent="0.15">
      <c r="B59" s="129"/>
      <c r="C59" s="1203" t="s">
        <v>591</v>
      </c>
      <c r="D59" s="1204"/>
      <c r="E59" s="1205"/>
      <c r="F59" s="130">
        <v>173</v>
      </c>
      <c r="G59" s="130">
        <v>211</v>
      </c>
      <c r="H59" s="131">
        <v>247</v>
      </c>
    </row>
    <row r="60" spans="2:8" ht="45.75" customHeight="1" x14ac:dyDescent="0.15">
      <c r="B60" s="129"/>
      <c r="C60" s="1203" t="s">
        <v>592</v>
      </c>
      <c r="D60" s="1204"/>
      <c r="E60" s="1205"/>
      <c r="F60" s="130">
        <v>0</v>
      </c>
      <c r="G60" s="130">
        <v>0</v>
      </c>
      <c r="H60" s="131">
        <v>212</v>
      </c>
    </row>
    <row r="61" spans="2:8" ht="45.75" customHeight="1" x14ac:dyDescent="0.15">
      <c r="B61" s="129"/>
      <c r="C61" s="1203" t="s">
        <v>593</v>
      </c>
      <c r="D61" s="1204"/>
      <c r="E61" s="1205"/>
      <c r="F61" s="130">
        <v>147</v>
      </c>
      <c r="G61" s="130">
        <v>147</v>
      </c>
      <c r="H61" s="131">
        <v>147</v>
      </c>
    </row>
    <row r="62" spans="2:8" ht="45.75" customHeight="1" thickBot="1" x14ac:dyDescent="0.2">
      <c r="B62" s="132"/>
      <c r="C62" s="1206" t="s">
        <v>594</v>
      </c>
      <c r="D62" s="1207"/>
      <c r="E62" s="1208"/>
      <c r="F62" s="133">
        <v>35</v>
      </c>
      <c r="G62" s="133">
        <v>40</v>
      </c>
      <c r="H62" s="134">
        <v>43</v>
      </c>
    </row>
    <row r="63" spans="2:8" ht="52.5" customHeight="1" thickBot="1" x14ac:dyDescent="0.2">
      <c r="B63" s="135"/>
      <c r="C63" s="1209" t="s">
        <v>53</v>
      </c>
      <c r="D63" s="1209"/>
      <c r="E63" s="1210"/>
      <c r="F63" s="136">
        <v>3591</v>
      </c>
      <c r="G63" s="136">
        <v>3740</v>
      </c>
      <c r="H63" s="137">
        <v>3343</v>
      </c>
    </row>
    <row r="64" spans="2:8" x14ac:dyDescent="0.15"/>
  </sheetData>
  <sheetProtection algorithmName="SHA-512" hashValue="St0DKRycHkaEpWXdoyUcv71Rw/V0UFpW7xw+2SPyBKISKpMWDxx/Uhtt28zAJcnPrEjVHDE6KeSHDQofqVg04Q==" saltValue="5TOMC79j770TshyQo5yDJ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560</v>
      </c>
      <c r="G2" s="151"/>
      <c r="H2" s="152"/>
    </row>
    <row r="3" spans="1:8" x14ac:dyDescent="0.15">
      <c r="A3" s="148" t="s">
        <v>553</v>
      </c>
      <c r="B3" s="153"/>
      <c r="C3" s="154"/>
      <c r="D3" s="155">
        <v>107592</v>
      </c>
      <c r="E3" s="156"/>
      <c r="F3" s="157">
        <v>271581</v>
      </c>
      <c r="G3" s="158"/>
      <c r="H3" s="159"/>
    </row>
    <row r="4" spans="1:8" x14ac:dyDescent="0.15">
      <c r="A4" s="160"/>
      <c r="B4" s="161"/>
      <c r="C4" s="162"/>
      <c r="D4" s="163">
        <v>102427</v>
      </c>
      <c r="E4" s="164"/>
      <c r="F4" s="165">
        <v>117844</v>
      </c>
      <c r="G4" s="166"/>
      <c r="H4" s="167"/>
    </row>
    <row r="5" spans="1:8" x14ac:dyDescent="0.15">
      <c r="A5" s="148" t="s">
        <v>555</v>
      </c>
      <c r="B5" s="153"/>
      <c r="C5" s="154"/>
      <c r="D5" s="155">
        <v>198544</v>
      </c>
      <c r="E5" s="156"/>
      <c r="F5" s="157">
        <v>268375</v>
      </c>
      <c r="G5" s="158"/>
      <c r="H5" s="159"/>
    </row>
    <row r="6" spans="1:8" x14ac:dyDescent="0.15">
      <c r="A6" s="160"/>
      <c r="B6" s="161"/>
      <c r="C6" s="162"/>
      <c r="D6" s="163">
        <v>191186</v>
      </c>
      <c r="E6" s="164"/>
      <c r="F6" s="165">
        <v>119602</v>
      </c>
      <c r="G6" s="166"/>
      <c r="H6" s="167"/>
    </row>
    <row r="7" spans="1:8" x14ac:dyDescent="0.15">
      <c r="A7" s="148" t="s">
        <v>556</v>
      </c>
      <c r="B7" s="153"/>
      <c r="C7" s="154"/>
      <c r="D7" s="155">
        <v>301631</v>
      </c>
      <c r="E7" s="156"/>
      <c r="F7" s="157">
        <v>301035</v>
      </c>
      <c r="G7" s="158"/>
      <c r="H7" s="159"/>
    </row>
    <row r="8" spans="1:8" x14ac:dyDescent="0.15">
      <c r="A8" s="160"/>
      <c r="B8" s="161"/>
      <c r="C8" s="162"/>
      <c r="D8" s="163">
        <v>264440</v>
      </c>
      <c r="E8" s="164"/>
      <c r="F8" s="165">
        <v>154376</v>
      </c>
      <c r="G8" s="166"/>
      <c r="H8" s="167"/>
    </row>
    <row r="9" spans="1:8" x14ac:dyDescent="0.15">
      <c r="A9" s="148" t="s">
        <v>557</v>
      </c>
      <c r="B9" s="153"/>
      <c r="C9" s="154"/>
      <c r="D9" s="155">
        <v>566345</v>
      </c>
      <c r="E9" s="156"/>
      <c r="F9" s="157">
        <v>277467</v>
      </c>
      <c r="G9" s="158"/>
      <c r="H9" s="159"/>
    </row>
    <row r="10" spans="1:8" x14ac:dyDescent="0.15">
      <c r="A10" s="160"/>
      <c r="B10" s="161"/>
      <c r="C10" s="162"/>
      <c r="D10" s="163">
        <v>528475</v>
      </c>
      <c r="E10" s="164"/>
      <c r="F10" s="165">
        <v>128378</v>
      </c>
      <c r="G10" s="166"/>
      <c r="H10" s="167"/>
    </row>
    <row r="11" spans="1:8" x14ac:dyDescent="0.15">
      <c r="A11" s="148" t="s">
        <v>558</v>
      </c>
      <c r="B11" s="153"/>
      <c r="C11" s="154"/>
      <c r="D11" s="155">
        <v>185867</v>
      </c>
      <c r="E11" s="156"/>
      <c r="F11" s="157">
        <v>282256</v>
      </c>
      <c r="G11" s="158"/>
      <c r="H11" s="159"/>
    </row>
    <row r="12" spans="1:8" x14ac:dyDescent="0.15">
      <c r="A12" s="160"/>
      <c r="B12" s="161"/>
      <c r="C12" s="168"/>
      <c r="D12" s="163">
        <v>136718</v>
      </c>
      <c r="E12" s="164"/>
      <c r="F12" s="165">
        <v>145453</v>
      </c>
      <c r="G12" s="166"/>
      <c r="H12" s="167"/>
    </row>
    <row r="13" spans="1:8" x14ac:dyDescent="0.15">
      <c r="A13" s="148"/>
      <c r="B13" s="153"/>
      <c r="C13" s="169"/>
      <c r="D13" s="170">
        <v>271996</v>
      </c>
      <c r="E13" s="171"/>
      <c r="F13" s="172">
        <v>280143</v>
      </c>
      <c r="G13" s="173"/>
      <c r="H13" s="159"/>
    </row>
    <row r="14" spans="1:8" x14ac:dyDescent="0.15">
      <c r="A14" s="160"/>
      <c r="B14" s="161"/>
      <c r="C14" s="162"/>
      <c r="D14" s="163">
        <v>244649</v>
      </c>
      <c r="E14" s="164"/>
      <c r="F14" s="165">
        <v>133131</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5.5</v>
      </c>
      <c r="C19" s="174">
        <f>ROUND(VALUE(SUBSTITUTE(実質収支比率等に係る経年分析!G$48,"▲","-")),2)</f>
        <v>4.7699999999999996</v>
      </c>
      <c r="D19" s="174">
        <f>ROUND(VALUE(SUBSTITUTE(実質収支比率等に係る経年分析!H$48,"▲","-")),2)</f>
        <v>6.46</v>
      </c>
      <c r="E19" s="174">
        <f>ROUND(VALUE(SUBSTITUTE(実質収支比率等に係る経年分析!I$48,"▲","-")),2)</f>
        <v>10.029999999999999</v>
      </c>
      <c r="F19" s="174">
        <f>ROUND(VALUE(SUBSTITUTE(実質収支比率等に係る経年分析!J$48,"▲","-")),2)</f>
        <v>10.8</v>
      </c>
    </row>
    <row r="20" spans="1:11" x14ac:dyDescent="0.15">
      <c r="A20" s="174" t="s">
        <v>57</v>
      </c>
      <c r="B20" s="174">
        <f>ROUND(VALUE(SUBSTITUTE(実質収支比率等に係る経年分析!F$47,"▲","-")),2)</f>
        <v>92.92</v>
      </c>
      <c r="C20" s="174">
        <f>ROUND(VALUE(SUBSTITUTE(実質収支比率等に係る経年分析!G$47,"▲","-")),2)</f>
        <v>95.33</v>
      </c>
      <c r="D20" s="174">
        <f>ROUND(VALUE(SUBSTITUTE(実質収支比率等に係る経年分析!H$47,"▲","-")),2)</f>
        <v>91.46</v>
      </c>
      <c r="E20" s="174">
        <f>ROUND(VALUE(SUBSTITUTE(実質収支比率等に係る経年分析!I$47,"▲","-")),2)</f>
        <v>84.11</v>
      </c>
      <c r="F20" s="174">
        <f>ROUND(VALUE(SUBSTITUTE(実質収支比率等に係る経年分析!J$47,"▲","-")),2)</f>
        <v>86.64</v>
      </c>
    </row>
    <row r="21" spans="1:11" x14ac:dyDescent="0.15">
      <c r="A21" s="174" t="s">
        <v>58</v>
      </c>
      <c r="B21" s="174">
        <f>IF(ISNUMBER(VALUE(SUBSTITUTE(実質収支比率等に係る経年分析!F$49,"▲","-"))),ROUND(VALUE(SUBSTITUTE(実質収支比率等に係る経年分析!F$49,"▲","-")),2),NA())</f>
        <v>9.9700000000000006</v>
      </c>
      <c r="C21" s="174">
        <f>IF(ISNUMBER(VALUE(SUBSTITUTE(実質収支比率等に係る経年分析!G$49,"▲","-"))),ROUND(VALUE(SUBSTITUTE(実質収支比率等に係る経年分析!G$49,"▲","-")),2),NA())</f>
        <v>3.14</v>
      </c>
      <c r="D21" s="174">
        <f>IF(ISNUMBER(VALUE(SUBSTITUTE(実質収支比率等に係る経年分析!H$49,"▲","-"))),ROUND(VALUE(SUBSTITUTE(実質収支比率等に係る経年分析!H$49,"▲","-")),2),NA())</f>
        <v>4.72</v>
      </c>
      <c r="E21" s="174">
        <f>IF(ISNUMBER(VALUE(SUBSTITUTE(実質収支比率等に係る経年分析!I$49,"▲","-"))),ROUND(VALUE(SUBSTITUTE(実質収支比率等に係る経年分析!I$49,"▲","-")),2),NA())</f>
        <v>6.61</v>
      </c>
      <c r="F21" s="174">
        <f>IF(ISNUMBER(VALUE(SUBSTITUTE(実質収支比率等に係る経年分析!J$49,"▲","-"))),ROUND(VALUE(SUBSTITUTE(実質収支比率等に係る経年分析!J$49,"▲","-")),2),NA())</f>
        <v>43.13</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佐那河内村後期高齢者医療特別会計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0.04</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0.05</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0.02</v>
      </c>
    </row>
    <row r="31" spans="1:11" x14ac:dyDescent="0.15">
      <c r="A31" s="175" t="str">
        <f>IF(連結実質赤字比率に係る赤字・黒字の構成分析!C$39="",NA(),連結実質赤字比率に係る赤字・黒字の構成分析!C$39)</f>
        <v>佐那河内村農業集落排水事業特別会計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0.18</v>
      </c>
    </row>
    <row r="32" spans="1:11" x14ac:dyDescent="0.15">
      <c r="A32" s="175" t="str">
        <f>IF(連結実質赤字比率に係る赤字・黒字の構成分析!C$38="",NA(),連結実質赤字比率に係る赤字・黒字の構成分析!C$38)</f>
        <v>佐那河内村簡易水道特別会計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0.38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0.28999999999999998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0.4</v>
      </c>
    </row>
    <row r="33" spans="1:16" x14ac:dyDescent="0.15">
      <c r="A33" s="175" t="str">
        <f>IF(連結実質赤字比率に係る赤字・黒字の構成分析!C$37="",NA(),連結実質赤字比率に係る赤字・黒字の構成分析!C$37)</f>
        <v>佐那河内村介護保険事業特別会計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1.55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1.08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0.97</v>
      </c>
    </row>
    <row r="34" spans="1:16" x14ac:dyDescent="0.15">
      <c r="A34" s="175" t="str">
        <f>IF(連結実質赤字比率に係る赤字・黒字の構成分析!C$36="",NA(),連結実質赤字比率に係る赤字・黒字の構成分析!C$36)</f>
        <v>佐那河内村宅地造成事業特別会計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1.84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2.08</v>
      </c>
    </row>
    <row r="35" spans="1:16" x14ac:dyDescent="0.15">
      <c r="A35" s="175" t="str">
        <f>IF(連結実質赤字比率に係る赤字・黒字の構成分析!C$35="",NA(),連結実質赤字比率に係る赤字・黒字の構成分析!C$35)</f>
        <v>佐那河内村国民健康保険事業特別会計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1.74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2.35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2.64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2.38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3.02</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4.76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5.25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8.18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8.7100000000000009</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322</v>
      </c>
      <c r="E42" s="176"/>
      <c r="F42" s="176"/>
      <c r="G42" s="176">
        <f>'実質公債費比率（分子）の構造'!L$52</f>
        <v>304</v>
      </c>
      <c r="H42" s="176"/>
      <c r="I42" s="176"/>
      <c r="J42" s="176">
        <f>'実質公債費比率（分子）の構造'!M$52</f>
        <v>297</v>
      </c>
      <c r="K42" s="176"/>
      <c r="L42" s="176"/>
      <c r="M42" s="176">
        <f>'実質公債費比率（分子）の構造'!N$52</f>
        <v>282</v>
      </c>
      <c r="N42" s="176"/>
      <c r="O42" s="176"/>
      <c r="P42" s="176">
        <f>'実質公債費比率（分子）の構造'!O$52</f>
        <v>283</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1</v>
      </c>
      <c r="C45" s="176"/>
      <c r="D45" s="176"/>
      <c r="E45" s="176">
        <f>'実質公債費比率（分子）の構造'!L$49</f>
        <v>1</v>
      </c>
      <c r="F45" s="176"/>
      <c r="G45" s="176"/>
      <c r="H45" s="176">
        <f>'実質公債費比率（分子）の構造'!M$49</f>
        <v>1</v>
      </c>
      <c r="I45" s="176"/>
      <c r="J45" s="176"/>
      <c r="K45" s="176">
        <f>'実質公債費比率（分子）の構造'!N$49</f>
        <v>1</v>
      </c>
      <c r="L45" s="176"/>
      <c r="M45" s="176"/>
      <c r="N45" s="176">
        <f>'実質公債費比率（分子）の構造'!O$49</f>
        <v>1</v>
      </c>
      <c r="O45" s="176"/>
      <c r="P45" s="176"/>
    </row>
    <row r="46" spans="1:16" x14ac:dyDescent="0.15">
      <c r="A46" s="176" t="s">
        <v>69</v>
      </c>
      <c r="B46" s="176">
        <f>'実質公債費比率（分子）の構造'!K$48</f>
        <v>132</v>
      </c>
      <c r="C46" s="176"/>
      <c r="D46" s="176"/>
      <c r="E46" s="176">
        <f>'実質公債費比率（分子）の構造'!L$48</f>
        <v>148</v>
      </c>
      <c r="F46" s="176"/>
      <c r="G46" s="176"/>
      <c r="H46" s="176">
        <f>'実質公債費比率（分子）の構造'!M$48</f>
        <v>132</v>
      </c>
      <c r="I46" s="176"/>
      <c r="J46" s="176"/>
      <c r="K46" s="176">
        <f>'実質公債費比率（分子）の構造'!N$48</f>
        <v>140</v>
      </c>
      <c r="L46" s="176"/>
      <c r="M46" s="176"/>
      <c r="N46" s="176">
        <f>'実質公債費比率（分子）の構造'!O$48</f>
        <v>122</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186</v>
      </c>
      <c r="C49" s="176"/>
      <c r="D49" s="176"/>
      <c r="E49" s="176">
        <f>'実質公債費比率（分子）の構造'!L$45</f>
        <v>179</v>
      </c>
      <c r="F49" s="176"/>
      <c r="G49" s="176"/>
      <c r="H49" s="176">
        <f>'実質公債費比率（分子）の構造'!M$45</f>
        <v>177</v>
      </c>
      <c r="I49" s="176"/>
      <c r="J49" s="176"/>
      <c r="K49" s="176">
        <f>'実質公債費比率（分子）の構造'!N$45</f>
        <v>164</v>
      </c>
      <c r="L49" s="176"/>
      <c r="M49" s="176"/>
      <c r="N49" s="176">
        <f>'実質公債費比率（分子）の構造'!O$45</f>
        <v>175</v>
      </c>
      <c r="O49" s="176"/>
      <c r="P49" s="176"/>
    </row>
    <row r="50" spans="1:16" x14ac:dyDescent="0.15">
      <c r="A50" s="176" t="s">
        <v>73</v>
      </c>
      <c r="B50" s="176" t="e">
        <f>NA()</f>
        <v>#N/A</v>
      </c>
      <c r="C50" s="176">
        <f>IF(ISNUMBER('実質公債費比率（分子）の構造'!K$53),'実質公債費比率（分子）の構造'!K$53,NA())</f>
        <v>-3</v>
      </c>
      <c r="D50" s="176" t="e">
        <f>NA()</f>
        <v>#N/A</v>
      </c>
      <c r="E50" s="176" t="e">
        <f>NA()</f>
        <v>#N/A</v>
      </c>
      <c r="F50" s="176">
        <f>IF(ISNUMBER('実質公債費比率（分子）の構造'!L$53),'実質公債費比率（分子）の構造'!L$53,NA())</f>
        <v>24</v>
      </c>
      <c r="G50" s="176" t="e">
        <f>NA()</f>
        <v>#N/A</v>
      </c>
      <c r="H50" s="176" t="e">
        <f>NA()</f>
        <v>#N/A</v>
      </c>
      <c r="I50" s="176">
        <f>IF(ISNUMBER('実質公債費比率（分子）の構造'!M$53),'実質公債費比率（分子）の構造'!M$53,NA())</f>
        <v>13</v>
      </c>
      <c r="J50" s="176" t="e">
        <f>NA()</f>
        <v>#N/A</v>
      </c>
      <c r="K50" s="176" t="e">
        <f>NA()</f>
        <v>#N/A</v>
      </c>
      <c r="L50" s="176">
        <f>IF(ISNUMBER('実質公債費比率（分子）の構造'!N$53),'実質公債費比率（分子）の構造'!N$53,NA())</f>
        <v>23</v>
      </c>
      <c r="M50" s="176" t="e">
        <f>NA()</f>
        <v>#N/A</v>
      </c>
      <c r="N50" s="176" t="e">
        <f>NA()</f>
        <v>#N/A</v>
      </c>
      <c r="O50" s="176">
        <f>IF(ISNUMBER('実質公債費比率（分子）の構造'!O$53),'実質公債費比率（分子）の構造'!O$53,NA())</f>
        <v>15</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2405</v>
      </c>
      <c r="E56" s="175"/>
      <c r="F56" s="175"/>
      <c r="G56" s="175">
        <f>'将来負担比率（分子）の構造'!J$52</f>
        <v>2372</v>
      </c>
      <c r="H56" s="175"/>
      <c r="I56" s="175"/>
      <c r="J56" s="175">
        <f>'将来負担比率（分子）の構造'!K$52</f>
        <v>2559</v>
      </c>
      <c r="K56" s="175"/>
      <c r="L56" s="175"/>
      <c r="M56" s="175">
        <f>'将来負担比率（分子）の構造'!L$52</f>
        <v>2553</v>
      </c>
      <c r="N56" s="175"/>
      <c r="O56" s="175"/>
      <c r="P56" s="175">
        <f>'将来負担比率（分子）の構造'!M$52</f>
        <v>2545</v>
      </c>
    </row>
    <row r="57" spans="1:16" x14ac:dyDescent="0.15">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43</v>
      </c>
      <c r="B58" s="175"/>
      <c r="C58" s="175"/>
      <c r="D58" s="175">
        <f>'将来負担比率（分子）の構造'!I$50</f>
        <v>4004</v>
      </c>
      <c r="E58" s="175"/>
      <c r="F58" s="175"/>
      <c r="G58" s="175">
        <f>'将来負担比率（分子）の構造'!J$50</f>
        <v>4051</v>
      </c>
      <c r="H58" s="175"/>
      <c r="I58" s="175"/>
      <c r="J58" s="175">
        <f>'将来負担比率（分子）の構造'!K$50</f>
        <v>3803</v>
      </c>
      <c r="K58" s="175"/>
      <c r="L58" s="175"/>
      <c r="M58" s="175">
        <f>'将来負担比率（分子）の構造'!L$50</f>
        <v>4019</v>
      </c>
      <c r="N58" s="175"/>
      <c r="O58" s="175"/>
      <c r="P58" s="175">
        <f>'将来負担比率（分子）の構造'!M$50</f>
        <v>3611</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281</v>
      </c>
      <c r="C62" s="175"/>
      <c r="D62" s="175"/>
      <c r="E62" s="175">
        <f>'将来負担比率（分子）の構造'!J$45</f>
        <v>268</v>
      </c>
      <c r="F62" s="175"/>
      <c r="G62" s="175"/>
      <c r="H62" s="175">
        <f>'将来負担比率（分子）の構造'!K$45</f>
        <v>246</v>
      </c>
      <c r="I62" s="175"/>
      <c r="J62" s="175"/>
      <c r="K62" s="175">
        <f>'将来負担比率（分子）の構造'!L$45</f>
        <v>248</v>
      </c>
      <c r="L62" s="175"/>
      <c r="M62" s="175"/>
      <c r="N62" s="175">
        <f>'将来負担比率（分子）の構造'!M$45</f>
        <v>236</v>
      </c>
      <c r="O62" s="175"/>
      <c r="P62" s="175"/>
    </row>
    <row r="63" spans="1:16" x14ac:dyDescent="0.15">
      <c r="A63" s="175" t="s">
        <v>36</v>
      </c>
      <c r="B63" s="175">
        <f>'将来負担比率（分子）の構造'!I$44</f>
        <v>5</v>
      </c>
      <c r="C63" s="175"/>
      <c r="D63" s="175"/>
      <c r="E63" s="175">
        <f>'将来負担比率（分子）の構造'!J$44</f>
        <v>1</v>
      </c>
      <c r="F63" s="175"/>
      <c r="G63" s="175"/>
      <c r="H63" s="175">
        <f>'将来負担比率（分子）の構造'!K$44</f>
        <v>2</v>
      </c>
      <c r="I63" s="175"/>
      <c r="J63" s="175"/>
      <c r="K63" s="175">
        <f>'将来負担比率（分子）の構造'!L$44</f>
        <v>1</v>
      </c>
      <c r="L63" s="175"/>
      <c r="M63" s="175"/>
      <c r="N63" s="175" t="str">
        <f>'将来負担比率（分子）の構造'!M$44</f>
        <v>-</v>
      </c>
      <c r="O63" s="175"/>
      <c r="P63" s="175"/>
    </row>
    <row r="64" spans="1:16" x14ac:dyDescent="0.15">
      <c r="A64" s="175" t="s">
        <v>35</v>
      </c>
      <c r="B64" s="175">
        <f>'将来負担比率（分子）の構造'!I$43</f>
        <v>1040</v>
      </c>
      <c r="C64" s="175"/>
      <c r="D64" s="175"/>
      <c r="E64" s="175">
        <f>'将来負担比率（分子）の構造'!J$43</f>
        <v>996</v>
      </c>
      <c r="F64" s="175"/>
      <c r="G64" s="175"/>
      <c r="H64" s="175">
        <f>'将来負担比率（分子）の構造'!K$43</f>
        <v>952</v>
      </c>
      <c r="I64" s="175"/>
      <c r="J64" s="175"/>
      <c r="K64" s="175">
        <f>'将来負担比率（分子）の構造'!L$43</f>
        <v>867</v>
      </c>
      <c r="L64" s="175"/>
      <c r="M64" s="175"/>
      <c r="N64" s="175">
        <f>'将来負担比率（分子）の構造'!M$43</f>
        <v>731</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1272</v>
      </c>
      <c r="C66" s="175"/>
      <c r="D66" s="175"/>
      <c r="E66" s="175">
        <f>'将来負担比率（分子）の構造'!J$41</f>
        <v>1384</v>
      </c>
      <c r="F66" s="175"/>
      <c r="G66" s="175"/>
      <c r="H66" s="175">
        <f>'将来負担比率（分子）の構造'!K$41</f>
        <v>1688</v>
      </c>
      <c r="I66" s="175"/>
      <c r="J66" s="175"/>
      <c r="K66" s="175">
        <f>'将来負担比率（分子）の構造'!L$41</f>
        <v>2180</v>
      </c>
      <c r="L66" s="175"/>
      <c r="M66" s="175"/>
      <c r="N66" s="175">
        <f>'将来負担比率（分子）の構造'!M$41</f>
        <v>1513</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1406</v>
      </c>
      <c r="C72" s="179">
        <f>基金残高に係る経年分析!G55</f>
        <v>1407</v>
      </c>
      <c r="D72" s="179">
        <f>基金残高に係る経年分析!H55</f>
        <v>1408</v>
      </c>
    </row>
    <row r="73" spans="1:16" x14ac:dyDescent="0.15">
      <c r="A73" s="178" t="s">
        <v>80</v>
      </c>
      <c r="B73" s="179">
        <f>基金残高に係る経年分析!F56</f>
        <v>1016</v>
      </c>
      <c r="C73" s="179">
        <f>基金残高に係る経年分析!G56</f>
        <v>1286</v>
      </c>
      <c r="D73" s="179">
        <f>基金残高に係る経年分析!H56</f>
        <v>844</v>
      </c>
    </row>
    <row r="74" spans="1:16" x14ac:dyDescent="0.15">
      <c r="A74" s="178" t="s">
        <v>81</v>
      </c>
      <c r="B74" s="179">
        <f>基金残高に係る経年分析!F57</f>
        <v>1169</v>
      </c>
      <c r="C74" s="179">
        <f>基金残高に係る経年分析!G57</f>
        <v>1047</v>
      </c>
      <c r="D74" s="179">
        <f>基金残高に係る経年分析!H57</f>
        <v>1092</v>
      </c>
    </row>
  </sheetData>
  <sheetProtection algorithmName="SHA-512" hashValue="ci12nXxJ8bzV3/a4OMF7TtP1i2eirblVHRNyVrYyRY6iJWGdYmeCufOfxOHSl1M6/L5ba1vOC+X+t45ZB325fw==" saltValue="7qaI+4L3d+yZXAcXNP7Id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229</v>
      </c>
      <c r="C5" s="610"/>
      <c r="D5" s="610"/>
      <c r="E5" s="610"/>
      <c r="F5" s="610"/>
      <c r="G5" s="610"/>
      <c r="H5" s="610"/>
      <c r="I5" s="610"/>
      <c r="J5" s="610"/>
      <c r="K5" s="610"/>
      <c r="L5" s="610"/>
      <c r="M5" s="610"/>
      <c r="N5" s="610"/>
      <c r="O5" s="610"/>
      <c r="P5" s="610"/>
      <c r="Q5" s="611"/>
      <c r="R5" s="612">
        <v>189224</v>
      </c>
      <c r="S5" s="613"/>
      <c r="T5" s="613"/>
      <c r="U5" s="613"/>
      <c r="V5" s="613"/>
      <c r="W5" s="613"/>
      <c r="X5" s="613"/>
      <c r="Y5" s="614"/>
      <c r="Z5" s="615">
        <v>4.9000000000000004</v>
      </c>
      <c r="AA5" s="615"/>
      <c r="AB5" s="615"/>
      <c r="AC5" s="615"/>
      <c r="AD5" s="616">
        <v>189224</v>
      </c>
      <c r="AE5" s="616"/>
      <c r="AF5" s="616"/>
      <c r="AG5" s="616"/>
      <c r="AH5" s="616"/>
      <c r="AI5" s="616"/>
      <c r="AJ5" s="616"/>
      <c r="AK5" s="616"/>
      <c r="AL5" s="617">
        <v>11.7</v>
      </c>
      <c r="AM5" s="618"/>
      <c r="AN5" s="618"/>
      <c r="AO5" s="619"/>
      <c r="AP5" s="609" t="s">
        <v>230</v>
      </c>
      <c r="AQ5" s="610"/>
      <c r="AR5" s="610"/>
      <c r="AS5" s="610"/>
      <c r="AT5" s="610"/>
      <c r="AU5" s="610"/>
      <c r="AV5" s="610"/>
      <c r="AW5" s="610"/>
      <c r="AX5" s="610"/>
      <c r="AY5" s="610"/>
      <c r="AZ5" s="610"/>
      <c r="BA5" s="610"/>
      <c r="BB5" s="610"/>
      <c r="BC5" s="610"/>
      <c r="BD5" s="610"/>
      <c r="BE5" s="610"/>
      <c r="BF5" s="611"/>
      <c r="BG5" s="623">
        <v>189224</v>
      </c>
      <c r="BH5" s="624"/>
      <c r="BI5" s="624"/>
      <c r="BJ5" s="624"/>
      <c r="BK5" s="624"/>
      <c r="BL5" s="624"/>
      <c r="BM5" s="624"/>
      <c r="BN5" s="625"/>
      <c r="BO5" s="626">
        <v>100</v>
      </c>
      <c r="BP5" s="626"/>
      <c r="BQ5" s="626"/>
      <c r="BR5" s="626"/>
      <c r="BS5" s="627" t="s">
        <v>131</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x14ac:dyDescent="0.15">
      <c r="B6" s="620" t="s">
        <v>234</v>
      </c>
      <c r="C6" s="621"/>
      <c r="D6" s="621"/>
      <c r="E6" s="621"/>
      <c r="F6" s="621"/>
      <c r="G6" s="621"/>
      <c r="H6" s="621"/>
      <c r="I6" s="621"/>
      <c r="J6" s="621"/>
      <c r="K6" s="621"/>
      <c r="L6" s="621"/>
      <c r="M6" s="621"/>
      <c r="N6" s="621"/>
      <c r="O6" s="621"/>
      <c r="P6" s="621"/>
      <c r="Q6" s="622"/>
      <c r="R6" s="623">
        <v>49456</v>
      </c>
      <c r="S6" s="624"/>
      <c r="T6" s="624"/>
      <c r="U6" s="624"/>
      <c r="V6" s="624"/>
      <c r="W6" s="624"/>
      <c r="X6" s="624"/>
      <c r="Y6" s="625"/>
      <c r="Z6" s="626">
        <v>1.3</v>
      </c>
      <c r="AA6" s="626"/>
      <c r="AB6" s="626"/>
      <c r="AC6" s="626"/>
      <c r="AD6" s="627">
        <v>49456</v>
      </c>
      <c r="AE6" s="627"/>
      <c r="AF6" s="627"/>
      <c r="AG6" s="627"/>
      <c r="AH6" s="627"/>
      <c r="AI6" s="627"/>
      <c r="AJ6" s="627"/>
      <c r="AK6" s="627"/>
      <c r="AL6" s="628">
        <v>3.1</v>
      </c>
      <c r="AM6" s="629"/>
      <c r="AN6" s="629"/>
      <c r="AO6" s="630"/>
      <c r="AP6" s="620" t="s">
        <v>235</v>
      </c>
      <c r="AQ6" s="621"/>
      <c r="AR6" s="621"/>
      <c r="AS6" s="621"/>
      <c r="AT6" s="621"/>
      <c r="AU6" s="621"/>
      <c r="AV6" s="621"/>
      <c r="AW6" s="621"/>
      <c r="AX6" s="621"/>
      <c r="AY6" s="621"/>
      <c r="AZ6" s="621"/>
      <c r="BA6" s="621"/>
      <c r="BB6" s="621"/>
      <c r="BC6" s="621"/>
      <c r="BD6" s="621"/>
      <c r="BE6" s="621"/>
      <c r="BF6" s="622"/>
      <c r="BG6" s="623">
        <v>189224</v>
      </c>
      <c r="BH6" s="624"/>
      <c r="BI6" s="624"/>
      <c r="BJ6" s="624"/>
      <c r="BK6" s="624"/>
      <c r="BL6" s="624"/>
      <c r="BM6" s="624"/>
      <c r="BN6" s="625"/>
      <c r="BO6" s="626">
        <v>100</v>
      </c>
      <c r="BP6" s="626"/>
      <c r="BQ6" s="626"/>
      <c r="BR6" s="626"/>
      <c r="BS6" s="627" t="s">
        <v>131</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42426</v>
      </c>
      <c r="CS6" s="624"/>
      <c r="CT6" s="624"/>
      <c r="CU6" s="624"/>
      <c r="CV6" s="624"/>
      <c r="CW6" s="624"/>
      <c r="CX6" s="624"/>
      <c r="CY6" s="625"/>
      <c r="CZ6" s="617">
        <v>1.2</v>
      </c>
      <c r="DA6" s="618"/>
      <c r="DB6" s="618"/>
      <c r="DC6" s="634"/>
      <c r="DD6" s="632" t="s">
        <v>131</v>
      </c>
      <c r="DE6" s="624"/>
      <c r="DF6" s="624"/>
      <c r="DG6" s="624"/>
      <c r="DH6" s="624"/>
      <c r="DI6" s="624"/>
      <c r="DJ6" s="624"/>
      <c r="DK6" s="624"/>
      <c r="DL6" s="624"/>
      <c r="DM6" s="624"/>
      <c r="DN6" s="624"/>
      <c r="DO6" s="624"/>
      <c r="DP6" s="625"/>
      <c r="DQ6" s="632">
        <v>42426</v>
      </c>
      <c r="DR6" s="624"/>
      <c r="DS6" s="624"/>
      <c r="DT6" s="624"/>
      <c r="DU6" s="624"/>
      <c r="DV6" s="624"/>
      <c r="DW6" s="624"/>
      <c r="DX6" s="624"/>
      <c r="DY6" s="624"/>
      <c r="DZ6" s="624"/>
      <c r="EA6" s="624"/>
      <c r="EB6" s="624"/>
      <c r="EC6" s="633"/>
    </row>
    <row r="7" spans="2:143" ht="11.25" customHeight="1" x14ac:dyDescent="0.15">
      <c r="B7" s="620" t="s">
        <v>237</v>
      </c>
      <c r="C7" s="621"/>
      <c r="D7" s="621"/>
      <c r="E7" s="621"/>
      <c r="F7" s="621"/>
      <c r="G7" s="621"/>
      <c r="H7" s="621"/>
      <c r="I7" s="621"/>
      <c r="J7" s="621"/>
      <c r="K7" s="621"/>
      <c r="L7" s="621"/>
      <c r="M7" s="621"/>
      <c r="N7" s="621"/>
      <c r="O7" s="621"/>
      <c r="P7" s="621"/>
      <c r="Q7" s="622"/>
      <c r="R7" s="623">
        <v>118</v>
      </c>
      <c r="S7" s="624"/>
      <c r="T7" s="624"/>
      <c r="U7" s="624"/>
      <c r="V7" s="624"/>
      <c r="W7" s="624"/>
      <c r="X7" s="624"/>
      <c r="Y7" s="625"/>
      <c r="Z7" s="626">
        <v>0</v>
      </c>
      <c r="AA7" s="626"/>
      <c r="AB7" s="626"/>
      <c r="AC7" s="626"/>
      <c r="AD7" s="627">
        <v>118</v>
      </c>
      <c r="AE7" s="627"/>
      <c r="AF7" s="627"/>
      <c r="AG7" s="627"/>
      <c r="AH7" s="627"/>
      <c r="AI7" s="627"/>
      <c r="AJ7" s="627"/>
      <c r="AK7" s="627"/>
      <c r="AL7" s="628">
        <v>0</v>
      </c>
      <c r="AM7" s="629"/>
      <c r="AN7" s="629"/>
      <c r="AO7" s="630"/>
      <c r="AP7" s="620" t="s">
        <v>238</v>
      </c>
      <c r="AQ7" s="621"/>
      <c r="AR7" s="621"/>
      <c r="AS7" s="621"/>
      <c r="AT7" s="621"/>
      <c r="AU7" s="621"/>
      <c r="AV7" s="621"/>
      <c r="AW7" s="621"/>
      <c r="AX7" s="621"/>
      <c r="AY7" s="621"/>
      <c r="AZ7" s="621"/>
      <c r="BA7" s="621"/>
      <c r="BB7" s="621"/>
      <c r="BC7" s="621"/>
      <c r="BD7" s="621"/>
      <c r="BE7" s="621"/>
      <c r="BF7" s="622"/>
      <c r="BG7" s="623">
        <v>81920</v>
      </c>
      <c r="BH7" s="624"/>
      <c r="BI7" s="624"/>
      <c r="BJ7" s="624"/>
      <c r="BK7" s="624"/>
      <c r="BL7" s="624"/>
      <c r="BM7" s="624"/>
      <c r="BN7" s="625"/>
      <c r="BO7" s="626">
        <v>43.3</v>
      </c>
      <c r="BP7" s="626"/>
      <c r="BQ7" s="626"/>
      <c r="BR7" s="626"/>
      <c r="BS7" s="627" t="s">
        <v>131</v>
      </c>
      <c r="BT7" s="627"/>
      <c r="BU7" s="627"/>
      <c r="BV7" s="627"/>
      <c r="BW7" s="627"/>
      <c r="BX7" s="627"/>
      <c r="BY7" s="627"/>
      <c r="BZ7" s="627"/>
      <c r="CA7" s="627"/>
      <c r="CB7" s="631"/>
      <c r="CD7" s="620" t="s">
        <v>239</v>
      </c>
      <c r="CE7" s="621"/>
      <c r="CF7" s="621"/>
      <c r="CG7" s="621"/>
      <c r="CH7" s="621"/>
      <c r="CI7" s="621"/>
      <c r="CJ7" s="621"/>
      <c r="CK7" s="621"/>
      <c r="CL7" s="621"/>
      <c r="CM7" s="621"/>
      <c r="CN7" s="621"/>
      <c r="CO7" s="621"/>
      <c r="CP7" s="621"/>
      <c r="CQ7" s="622"/>
      <c r="CR7" s="623">
        <v>1162344</v>
      </c>
      <c r="CS7" s="624"/>
      <c r="CT7" s="624"/>
      <c r="CU7" s="624"/>
      <c r="CV7" s="624"/>
      <c r="CW7" s="624"/>
      <c r="CX7" s="624"/>
      <c r="CY7" s="625"/>
      <c r="CZ7" s="626">
        <v>31.8</v>
      </c>
      <c r="DA7" s="626"/>
      <c r="DB7" s="626"/>
      <c r="DC7" s="626"/>
      <c r="DD7" s="632">
        <v>77271</v>
      </c>
      <c r="DE7" s="624"/>
      <c r="DF7" s="624"/>
      <c r="DG7" s="624"/>
      <c r="DH7" s="624"/>
      <c r="DI7" s="624"/>
      <c r="DJ7" s="624"/>
      <c r="DK7" s="624"/>
      <c r="DL7" s="624"/>
      <c r="DM7" s="624"/>
      <c r="DN7" s="624"/>
      <c r="DO7" s="624"/>
      <c r="DP7" s="625"/>
      <c r="DQ7" s="632">
        <v>828290</v>
      </c>
      <c r="DR7" s="624"/>
      <c r="DS7" s="624"/>
      <c r="DT7" s="624"/>
      <c r="DU7" s="624"/>
      <c r="DV7" s="624"/>
      <c r="DW7" s="624"/>
      <c r="DX7" s="624"/>
      <c r="DY7" s="624"/>
      <c r="DZ7" s="624"/>
      <c r="EA7" s="624"/>
      <c r="EB7" s="624"/>
      <c r="EC7" s="633"/>
    </row>
    <row r="8" spans="2:143" ht="11.25" customHeight="1" x14ac:dyDescent="0.15">
      <c r="B8" s="620" t="s">
        <v>240</v>
      </c>
      <c r="C8" s="621"/>
      <c r="D8" s="621"/>
      <c r="E8" s="621"/>
      <c r="F8" s="621"/>
      <c r="G8" s="621"/>
      <c r="H8" s="621"/>
      <c r="I8" s="621"/>
      <c r="J8" s="621"/>
      <c r="K8" s="621"/>
      <c r="L8" s="621"/>
      <c r="M8" s="621"/>
      <c r="N8" s="621"/>
      <c r="O8" s="621"/>
      <c r="P8" s="621"/>
      <c r="Q8" s="622"/>
      <c r="R8" s="623">
        <v>1665</v>
      </c>
      <c r="S8" s="624"/>
      <c r="T8" s="624"/>
      <c r="U8" s="624"/>
      <c r="V8" s="624"/>
      <c r="W8" s="624"/>
      <c r="X8" s="624"/>
      <c r="Y8" s="625"/>
      <c r="Z8" s="626">
        <v>0</v>
      </c>
      <c r="AA8" s="626"/>
      <c r="AB8" s="626"/>
      <c r="AC8" s="626"/>
      <c r="AD8" s="627">
        <v>1665</v>
      </c>
      <c r="AE8" s="627"/>
      <c r="AF8" s="627"/>
      <c r="AG8" s="627"/>
      <c r="AH8" s="627"/>
      <c r="AI8" s="627"/>
      <c r="AJ8" s="627"/>
      <c r="AK8" s="627"/>
      <c r="AL8" s="628">
        <v>0.1</v>
      </c>
      <c r="AM8" s="629"/>
      <c r="AN8" s="629"/>
      <c r="AO8" s="630"/>
      <c r="AP8" s="620" t="s">
        <v>241</v>
      </c>
      <c r="AQ8" s="621"/>
      <c r="AR8" s="621"/>
      <c r="AS8" s="621"/>
      <c r="AT8" s="621"/>
      <c r="AU8" s="621"/>
      <c r="AV8" s="621"/>
      <c r="AW8" s="621"/>
      <c r="AX8" s="621"/>
      <c r="AY8" s="621"/>
      <c r="AZ8" s="621"/>
      <c r="BA8" s="621"/>
      <c r="BB8" s="621"/>
      <c r="BC8" s="621"/>
      <c r="BD8" s="621"/>
      <c r="BE8" s="621"/>
      <c r="BF8" s="622"/>
      <c r="BG8" s="623">
        <v>3462</v>
      </c>
      <c r="BH8" s="624"/>
      <c r="BI8" s="624"/>
      <c r="BJ8" s="624"/>
      <c r="BK8" s="624"/>
      <c r="BL8" s="624"/>
      <c r="BM8" s="624"/>
      <c r="BN8" s="625"/>
      <c r="BO8" s="626">
        <v>1.8</v>
      </c>
      <c r="BP8" s="626"/>
      <c r="BQ8" s="626"/>
      <c r="BR8" s="626"/>
      <c r="BS8" s="627" t="s">
        <v>131</v>
      </c>
      <c r="BT8" s="627"/>
      <c r="BU8" s="627"/>
      <c r="BV8" s="627"/>
      <c r="BW8" s="627"/>
      <c r="BX8" s="627"/>
      <c r="BY8" s="627"/>
      <c r="BZ8" s="627"/>
      <c r="CA8" s="627"/>
      <c r="CB8" s="631"/>
      <c r="CD8" s="620" t="s">
        <v>242</v>
      </c>
      <c r="CE8" s="621"/>
      <c r="CF8" s="621"/>
      <c r="CG8" s="621"/>
      <c r="CH8" s="621"/>
      <c r="CI8" s="621"/>
      <c r="CJ8" s="621"/>
      <c r="CK8" s="621"/>
      <c r="CL8" s="621"/>
      <c r="CM8" s="621"/>
      <c r="CN8" s="621"/>
      <c r="CO8" s="621"/>
      <c r="CP8" s="621"/>
      <c r="CQ8" s="622"/>
      <c r="CR8" s="623">
        <v>458534</v>
      </c>
      <c r="CS8" s="624"/>
      <c r="CT8" s="624"/>
      <c r="CU8" s="624"/>
      <c r="CV8" s="624"/>
      <c r="CW8" s="624"/>
      <c r="CX8" s="624"/>
      <c r="CY8" s="625"/>
      <c r="CZ8" s="626">
        <v>12.6</v>
      </c>
      <c r="DA8" s="626"/>
      <c r="DB8" s="626"/>
      <c r="DC8" s="626"/>
      <c r="DD8" s="632" t="s">
        <v>131</v>
      </c>
      <c r="DE8" s="624"/>
      <c r="DF8" s="624"/>
      <c r="DG8" s="624"/>
      <c r="DH8" s="624"/>
      <c r="DI8" s="624"/>
      <c r="DJ8" s="624"/>
      <c r="DK8" s="624"/>
      <c r="DL8" s="624"/>
      <c r="DM8" s="624"/>
      <c r="DN8" s="624"/>
      <c r="DO8" s="624"/>
      <c r="DP8" s="625"/>
      <c r="DQ8" s="632">
        <v>292733</v>
      </c>
      <c r="DR8" s="624"/>
      <c r="DS8" s="624"/>
      <c r="DT8" s="624"/>
      <c r="DU8" s="624"/>
      <c r="DV8" s="624"/>
      <c r="DW8" s="624"/>
      <c r="DX8" s="624"/>
      <c r="DY8" s="624"/>
      <c r="DZ8" s="624"/>
      <c r="EA8" s="624"/>
      <c r="EB8" s="624"/>
      <c r="EC8" s="633"/>
    </row>
    <row r="9" spans="2:143" ht="11.25" customHeight="1" x14ac:dyDescent="0.15">
      <c r="B9" s="620" t="s">
        <v>243</v>
      </c>
      <c r="C9" s="621"/>
      <c r="D9" s="621"/>
      <c r="E9" s="621"/>
      <c r="F9" s="621"/>
      <c r="G9" s="621"/>
      <c r="H9" s="621"/>
      <c r="I9" s="621"/>
      <c r="J9" s="621"/>
      <c r="K9" s="621"/>
      <c r="L9" s="621"/>
      <c r="M9" s="621"/>
      <c r="N9" s="621"/>
      <c r="O9" s="621"/>
      <c r="P9" s="621"/>
      <c r="Q9" s="622"/>
      <c r="R9" s="623">
        <v>1235</v>
      </c>
      <c r="S9" s="624"/>
      <c r="T9" s="624"/>
      <c r="U9" s="624"/>
      <c r="V9" s="624"/>
      <c r="W9" s="624"/>
      <c r="X9" s="624"/>
      <c r="Y9" s="625"/>
      <c r="Z9" s="626">
        <v>0</v>
      </c>
      <c r="AA9" s="626"/>
      <c r="AB9" s="626"/>
      <c r="AC9" s="626"/>
      <c r="AD9" s="627">
        <v>1235</v>
      </c>
      <c r="AE9" s="627"/>
      <c r="AF9" s="627"/>
      <c r="AG9" s="627"/>
      <c r="AH9" s="627"/>
      <c r="AI9" s="627"/>
      <c r="AJ9" s="627"/>
      <c r="AK9" s="627"/>
      <c r="AL9" s="628">
        <v>0.1</v>
      </c>
      <c r="AM9" s="629"/>
      <c r="AN9" s="629"/>
      <c r="AO9" s="630"/>
      <c r="AP9" s="620" t="s">
        <v>244</v>
      </c>
      <c r="AQ9" s="621"/>
      <c r="AR9" s="621"/>
      <c r="AS9" s="621"/>
      <c r="AT9" s="621"/>
      <c r="AU9" s="621"/>
      <c r="AV9" s="621"/>
      <c r="AW9" s="621"/>
      <c r="AX9" s="621"/>
      <c r="AY9" s="621"/>
      <c r="AZ9" s="621"/>
      <c r="BA9" s="621"/>
      <c r="BB9" s="621"/>
      <c r="BC9" s="621"/>
      <c r="BD9" s="621"/>
      <c r="BE9" s="621"/>
      <c r="BF9" s="622"/>
      <c r="BG9" s="623">
        <v>66544</v>
      </c>
      <c r="BH9" s="624"/>
      <c r="BI9" s="624"/>
      <c r="BJ9" s="624"/>
      <c r="BK9" s="624"/>
      <c r="BL9" s="624"/>
      <c r="BM9" s="624"/>
      <c r="BN9" s="625"/>
      <c r="BO9" s="626">
        <v>35.200000000000003</v>
      </c>
      <c r="BP9" s="626"/>
      <c r="BQ9" s="626"/>
      <c r="BR9" s="626"/>
      <c r="BS9" s="627" t="s">
        <v>131</v>
      </c>
      <c r="BT9" s="627"/>
      <c r="BU9" s="627"/>
      <c r="BV9" s="627"/>
      <c r="BW9" s="627"/>
      <c r="BX9" s="627"/>
      <c r="BY9" s="627"/>
      <c r="BZ9" s="627"/>
      <c r="CA9" s="627"/>
      <c r="CB9" s="631"/>
      <c r="CD9" s="620" t="s">
        <v>245</v>
      </c>
      <c r="CE9" s="621"/>
      <c r="CF9" s="621"/>
      <c r="CG9" s="621"/>
      <c r="CH9" s="621"/>
      <c r="CI9" s="621"/>
      <c r="CJ9" s="621"/>
      <c r="CK9" s="621"/>
      <c r="CL9" s="621"/>
      <c r="CM9" s="621"/>
      <c r="CN9" s="621"/>
      <c r="CO9" s="621"/>
      <c r="CP9" s="621"/>
      <c r="CQ9" s="622"/>
      <c r="CR9" s="623">
        <v>269684</v>
      </c>
      <c r="CS9" s="624"/>
      <c r="CT9" s="624"/>
      <c r="CU9" s="624"/>
      <c r="CV9" s="624"/>
      <c r="CW9" s="624"/>
      <c r="CX9" s="624"/>
      <c r="CY9" s="625"/>
      <c r="CZ9" s="626">
        <v>7.4</v>
      </c>
      <c r="DA9" s="626"/>
      <c r="DB9" s="626"/>
      <c r="DC9" s="626"/>
      <c r="DD9" s="632">
        <v>5046</v>
      </c>
      <c r="DE9" s="624"/>
      <c r="DF9" s="624"/>
      <c r="DG9" s="624"/>
      <c r="DH9" s="624"/>
      <c r="DI9" s="624"/>
      <c r="DJ9" s="624"/>
      <c r="DK9" s="624"/>
      <c r="DL9" s="624"/>
      <c r="DM9" s="624"/>
      <c r="DN9" s="624"/>
      <c r="DO9" s="624"/>
      <c r="DP9" s="625"/>
      <c r="DQ9" s="632">
        <v>192394</v>
      </c>
      <c r="DR9" s="624"/>
      <c r="DS9" s="624"/>
      <c r="DT9" s="624"/>
      <c r="DU9" s="624"/>
      <c r="DV9" s="624"/>
      <c r="DW9" s="624"/>
      <c r="DX9" s="624"/>
      <c r="DY9" s="624"/>
      <c r="DZ9" s="624"/>
      <c r="EA9" s="624"/>
      <c r="EB9" s="624"/>
      <c r="EC9" s="633"/>
    </row>
    <row r="10" spans="2:143" ht="11.25" customHeight="1" x14ac:dyDescent="0.15">
      <c r="B10" s="620" t="s">
        <v>246</v>
      </c>
      <c r="C10" s="621"/>
      <c r="D10" s="621"/>
      <c r="E10" s="621"/>
      <c r="F10" s="621"/>
      <c r="G10" s="621"/>
      <c r="H10" s="621"/>
      <c r="I10" s="621"/>
      <c r="J10" s="621"/>
      <c r="K10" s="621"/>
      <c r="L10" s="621"/>
      <c r="M10" s="621"/>
      <c r="N10" s="621"/>
      <c r="O10" s="621"/>
      <c r="P10" s="621"/>
      <c r="Q10" s="622"/>
      <c r="R10" s="623" t="s">
        <v>131</v>
      </c>
      <c r="S10" s="624"/>
      <c r="T10" s="624"/>
      <c r="U10" s="624"/>
      <c r="V10" s="624"/>
      <c r="W10" s="624"/>
      <c r="X10" s="624"/>
      <c r="Y10" s="625"/>
      <c r="Z10" s="626" t="s">
        <v>131</v>
      </c>
      <c r="AA10" s="626"/>
      <c r="AB10" s="626"/>
      <c r="AC10" s="626"/>
      <c r="AD10" s="627" t="s">
        <v>131</v>
      </c>
      <c r="AE10" s="627"/>
      <c r="AF10" s="627"/>
      <c r="AG10" s="627"/>
      <c r="AH10" s="627"/>
      <c r="AI10" s="627"/>
      <c r="AJ10" s="627"/>
      <c r="AK10" s="627"/>
      <c r="AL10" s="628" t="s">
        <v>131</v>
      </c>
      <c r="AM10" s="629"/>
      <c r="AN10" s="629"/>
      <c r="AO10" s="630"/>
      <c r="AP10" s="620" t="s">
        <v>247</v>
      </c>
      <c r="AQ10" s="621"/>
      <c r="AR10" s="621"/>
      <c r="AS10" s="621"/>
      <c r="AT10" s="621"/>
      <c r="AU10" s="621"/>
      <c r="AV10" s="621"/>
      <c r="AW10" s="621"/>
      <c r="AX10" s="621"/>
      <c r="AY10" s="621"/>
      <c r="AZ10" s="621"/>
      <c r="BA10" s="621"/>
      <c r="BB10" s="621"/>
      <c r="BC10" s="621"/>
      <c r="BD10" s="621"/>
      <c r="BE10" s="621"/>
      <c r="BF10" s="622"/>
      <c r="BG10" s="623">
        <v>4480</v>
      </c>
      <c r="BH10" s="624"/>
      <c r="BI10" s="624"/>
      <c r="BJ10" s="624"/>
      <c r="BK10" s="624"/>
      <c r="BL10" s="624"/>
      <c r="BM10" s="624"/>
      <c r="BN10" s="625"/>
      <c r="BO10" s="626">
        <v>2.4</v>
      </c>
      <c r="BP10" s="626"/>
      <c r="BQ10" s="626"/>
      <c r="BR10" s="626"/>
      <c r="BS10" s="627" t="s">
        <v>131</v>
      </c>
      <c r="BT10" s="627"/>
      <c r="BU10" s="627"/>
      <c r="BV10" s="627"/>
      <c r="BW10" s="627"/>
      <c r="BX10" s="627"/>
      <c r="BY10" s="627"/>
      <c r="BZ10" s="627"/>
      <c r="CA10" s="627"/>
      <c r="CB10" s="631"/>
      <c r="CD10" s="620" t="s">
        <v>248</v>
      </c>
      <c r="CE10" s="621"/>
      <c r="CF10" s="621"/>
      <c r="CG10" s="621"/>
      <c r="CH10" s="621"/>
      <c r="CI10" s="621"/>
      <c r="CJ10" s="621"/>
      <c r="CK10" s="621"/>
      <c r="CL10" s="621"/>
      <c r="CM10" s="621"/>
      <c r="CN10" s="621"/>
      <c r="CO10" s="621"/>
      <c r="CP10" s="621"/>
      <c r="CQ10" s="622"/>
      <c r="CR10" s="623" t="s">
        <v>131</v>
      </c>
      <c r="CS10" s="624"/>
      <c r="CT10" s="624"/>
      <c r="CU10" s="624"/>
      <c r="CV10" s="624"/>
      <c r="CW10" s="624"/>
      <c r="CX10" s="624"/>
      <c r="CY10" s="625"/>
      <c r="CZ10" s="626" t="s">
        <v>131</v>
      </c>
      <c r="DA10" s="626"/>
      <c r="DB10" s="626"/>
      <c r="DC10" s="626"/>
      <c r="DD10" s="632" t="s">
        <v>131</v>
      </c>
      <c r="DE10" s="624"/>
      <c r="DF10" s="624"/>
      <c r="DG10" s="624"/>
      <c r="DH10" s="624"/>
      <c r="DI10" s="624"/>
      <c r="DJ10" s="624"/>
      <c r="DK10" s="624"/>
      <c r="DL10" s="624"/>
      <c r="DM10" s="624"/>
      <c r="DN10" s="624"/>
      <c r="DO10" s="624"/>
      <c r="DP10" s="625"/>
      <c r="DQ10" s="632" t="s">
        <v>131</v>
      </c>
      <c r="DR10" s="624"/>
      <c r="DS10" s="624"/>
      <c r="DT10" s="624"/>
      <c r="DU10" s="624"/>
      <c r="DV10" s="624"/>
      <c r="DW10" s="624"/>
      <c r="DX10" s="624"/>
      <c r="DY10" s="624"/>
      <c r="DZ10" s="624"/>
      <c r="EA10" s="624"/>
      <c r="EB10" s="624"/>
      <c r="EC10" s="633"/>
    </row>
    <row r="11" spans="2:143" ht="11.25" customHeight="1" x14ac:dyDescent="0.15">
      <c r="B11" s="620" t="s">
        <v>249</v>
      </c>
      <c r="C11" s="621"/>
      <c r="D11" s="621"/>
      <c r="E11" s="621"/>
      <c r="F11" s="621"/>
      <c r="G11" s="621"/>
      <c r="H11" s="621"/>
      <c r="I11" s="621"/>
      <c r="J11" s="621"/>
      <c r="K11" s="621"/>
      <c r="L11" s="621"/>
      <c r="M11" s="621"/>
      <c r="N11" s="621"/>
      <c r="O11" s="621"/>
      <c r="P11" s="621"/>
      <c r="Q11" s="622"/>
      <c r="R11" s="623">
        <v>43879</v>
      </c>
      <c r="S11" s="624"/>
      <c r="T11" s="624"/>
      <c r="U11" s="624"/>
      <c r="V11" s="624"/>
      <c r="W11" s="624"/>
      <c r="X11" s="624"/>
      <c r="Y11" s="625"/>
      <c r="Z11" s="628">
        <v>1.1000000000000001</v>
      </c>
      <c r="AA11" s="629"/>
      <c r="AB11" s="629"/>
      <c r="AC11" s="635"/>
      <c r="AD11" s="632">
        <v>43879</v>
      </c>
      <c r="AE11" s="624"/>
      <c r="AF11" s="624"/>
      <c r="AG11" s="624"/>
      <c r="AH11" s="624"/>
      <c r="AI11" s="624"/>
      <c r="AJ11" s="624"/>
      <c r="AK11" s="625"/>
      <c r="AL11" s="628">
        <v>2.7</v>
      </c>
      <c r="AM11" s="629"/>
      <c r="AN11" s="629"/>
      <c r="AO11" s="630"/>
      <c r="AP11" s="620" t="s">
        <v>250</v>
      </c>
      <c r="AQ11" s="621"/>
      <c r="AR11" s="621"/>
      <c r="AS11" s="621"/>
      <c r="AT11" s="621"/>
      <c r="AU11" s="621"/>
      <c r="AV11" s="621"/>
      <c r="AW11" s="621"/>
      <c r="AX11" s="621"/>
      <c r="AY11" s="621"/>
      <c r="AZ11" s="621"/>
      <c r="BA11" s="621"/>
      <c r="BB11" s="621"/>
      <c r="BC11" s="621"/>
      <c r="BD11" s="621"/>
      <c r="BE11" s="621"/>
      <c r="BF11" s="622"/>
      <c r="BG11" s="623">
        <v>7434</v>
      </c>
      <c r="BH11" s="624"/>
      <c r="BI11" s="624"/>
      <c r="BJ11" s="624"/>
      <c r="BK11" s="624"/>
      <c r="BL11" s="624"/>
      <c r="BM11" s="624"/>
      <c r="BN11" s="625"/>
      <c r="BO11" s="626">
        <v>3.9</v>
      </c>
      <c r="BP11" s="626"/>
      <c r="BQ11" s="626"/>
      <c r="BR11" s="626"/>
      <c r="BS11" s="627" t="s">
        <v>131</v>
      </c>
      <c r="BT11" s="627"/>
      <c r="BU11" s="627"/>
      <c r="BV11" s="627"/>
      <c r="BW11" s="627"/>
      <c r="BX11" s="627"/>
      <c r="BY11" s="627"/>
      <c r="BZ11" s="627"/>
      <c r="CA11" s="627"/>
      <c r="CB11" s="631"/>
      <c r="CD11" s="620" t="s">
        <v>251</v>
      </c>
      <c r="CE11" s="621"/>
      <c r="CF11" s="621"/>
      <c r="CG11" s="621"/>
      <c r="CH11" s="621"/>
      <c r="CI11" s="621"/>
      <c r="CJ11" s="621"/>
      <c r="CK11" s="621"/>
      <c r="CL11" s="621"/>
      <c r="CM11" s="621"/>
      <c r="CN11" s="621"/>
      <c r="CO11" s="621"/>
      <c r="CP11" s="621"/>
      <c r="CQ11" s="622"/>
      <c r="CR11" s="623">
        <v>251490</v>
      </c>
      <c r="CS11" s="624"/>
      <c r="CT11" s="624"/>
      <c r="CU11" s="624"/>
      <c r="CV11" s="624"/>
      <c r="CW11" s="624"/>
      <c r="CX11" s="624"/>
      <c r="CY11" s="625"/>
      <c r="CZ11" s="626">
        <v>6.9</v>
      </c>
      <c r="DA11" s="626"/>
      <c r="DB11" s="626"/>
      <c r="DC11" s="626"/>
      <c r="DD11" s="632">
        <v>4656</v>
      </c>
      <c r="DE11" s="624"/>
      <c r="DF11" s="624"/>
      <c r="DG11" s="624"/>
      <c r="DH11" s="624"/>
      <c r="DI11" s="624"/>
      <c r="DJ11" s="624"/>
      <c r="DK11" s="624"/>
      <c r="DL11" s="624"/>
      <c r="DM11" s="624"/>
      <c r="DN11" s="624"/>
      <c r="DO11" s="624"/>
      <c r="DP11" s="625"/>
      <c r="DQ11" s="632">
        <v>192792</v>
      </c>
      <c r="DR11" s="624"/>
      <c r="DS11" s="624"/>
      <c r="DT11" s="624"/>
      <c r="DU11" s="624"/>
      <c r="DV11" s="624"/>
      <c r="DW11" s="624"/>
      <c r="DX11" s="624"/>
      <c r="DY11" s="624"/>
      <c r="DZ11" s="624"/>
      <c r="EA11" s="624"/>
      <c r="EB11" s="624"/>
      <c r="EC11" s="633"/>
    </row>
    <row r="12" spans="2:143" ht="11.25" customHeight="1" x14ac:dyDescent="0.15">
      <c r="B12" s="620" t="s">
        <v>252</v>
      </c>
      <c r="C12" s="621"/>
      <c r="D12" s="621"/>
      <c r="E12" s="621"/>
      <c r="F12" s="621"/>
      <c r="G12" s="621"/>
      <c r="H12" s="621"/>
      <c r="I12" s="621"/>
      <c r="J12" s="621"/>
      <c r="K12" s="621"/>
      <c r="L12" s="621"/>
      <c r="M12" s="621"/>
      <c r="N12" s="621"/>
      <c r="O12" s="621"/>
      <c r="P12" s="621"/>
      <c r="Q12" s="622"/>
      <c r="R12" s="623" t="s">
        <v>131</v>
      </c>
      <c r="S12" s="624"/>
      <c r="T12" s="624"/>
      <c r="U12" s="624"/>
      <c r="V12" s="624"/>
      <c r="W12" s="624"/>
      <c r="X12" s="624"/>
      <c r="Y12" s="625"/>
      <c r="Z12" s="626" t="s">
        <v>253</v>
      </c>
      <c r="AA12" s="626"/>
      <c r="AB12" s="626"/>
      <c r="AC12" s="626"/>
      <c r="AD12" s="627" t="s">
        <v>131</v>
      </c>
      <c r="AE12" s="627"/>
      <c r="AF12" s="627"/>
      <c r="AG12" s="627"/>
      <c r="AH12" s="627"/>
      <c r="AI12" s="627"/>
      <c r="AJ12" s="627"/>
      <c r="AK12" s="627"/>
      <c r="AL12" s="628" t="s">
        <v>131</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82285</v>
      </c>
      <c r="BH12" s="624"/>
      <c r="BI12" s="624"/>
      <c r="BJ12" s="624"/>
      <c r="BK12" s="624"/>
      <c r="BL12" s="624"/>
      <c r="BM12" s="624"/>
      <c r="BN12" s="625"/>
      <c r="BO12" s="626">
        <v>43.5</v>
      </c>
      <c r="BP12" s="626"/>
      <c r="BQ12" s="626"/>
      <c r="BR12" s="626"/>
      <c r="BS12" s="627" t="s">
        <v>131</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32119</v>
      </c>
      <c r="CS12" s="624"/>
      <c r="CT12" s="624"/>
      <c r="CU12" s="624"/>
      <c r="CV12" s="624"/>
      <c r="CW12" s="624"/>
      <c r="CX12" s="624"/>
      <c r="CY12" s="625"/>
      <c r="CZ12" s="626">
        <v>0.9</v>
      </c>
      <c r="DA12" s="626"/>
      <c r="DB12" s="626"/>
      <c r="DC12" s="626"/>
      <c r="DD12" s="632" t="s">
        <v>131</v>
      </c>
      <c r="DE12" s="624"/>
      <c r="DF12" s="624"/>
      <c r="DG12" s="624"/>
      <c r="DH12" s="624"/>
      <c r="DI12" s="624"/>
      <c r="DJ12" s="624"/>
      <c r="DK12" s="624"/>
      <c r="DL12" s="624"/>
      <c r="DM12" s="624"/>
      <c r="DN12" s="624"/>
      <c r="DO12" s="624"/>
      <c r="DP12" s="625"/>
      <c r="DQ12" s="632">
        <v>15136</v>
      </c>
      <c r="DR12" s="624"/>
      <c r="DS12" s="624"/>
      <c r="DT12" s="624"/>
      <c r="DU12" s="624"/>
      <c r="DV12" s="624"/>
      <c r="DW12" s="624"/>
      <c r="DX12" s="624"/>
      <c r="DY12" s="624"/>
      <c r="DZ12" s="624"/>
      <c r="EA12" s="624"/>
      <c r="EB12" s="624"/>
      <c r="EC12" s="633"/>
    </row>
    <row r="13" spans="2:143" ht="11.25" customHeight="1" x14ac:dyDescent="0.15">
      <c r="B13" s="620" t="s">
        <v>256</v>
      </c>
      <c r="C13" s="621"/>
      <c r="D13" s="621"/>
      <c r="E13" s="621"/>
      <c r="F13" s="621"/>
      <c r="G13" s="621"/>
      <c r="H13" s="621"/>
      <c r="I13" s="621"/>
      <c r="J13" s="621"/>
      <c r="K13" s="621"/>
      <c r="L13" s="621"/>
      <c r="M13" s="621"/>
      <c r="N13" s="621"/>
      <c r="O13" s="621"/>
      <c r="P13" s="621"/>
      <c r="Q13" s="622"/>
      <c r="R13" s="623" t="s">
        <v>131</v>
      </c>
      <c r="S13" s="624"/>
      <c r="T13" s="624"/>
      <c r="U13" s="624"/>
      <c r="V13" s="624"/>
      <c r="W13" s="624"/>
      <c r="X13" s="624"/>
      <c r="Y13" s="625"/>
      <c r="Z13" s="626" t="s">
        <v>131</v>
      </c>
      <c r="AA13" s="626"/>
      <c r="AB13" s="626"/>
      <c r="AC13" s="626"/>
      <c r="AD13" s="627" t="s">
        <v>131</v>
      </c>
      <c r="AE13" s="627"/>
      <c r="AF13" s="627"/>
      <c r="AG13" s="627"/>
      <c r="AH13" s="627"/>
      <c r="AI13" s="627"/>
      <c r="AJ13" s="627"/>
      <c r="AK13" s="627"/>
      <c r="AL13" s="628" t="s">
        <v>131</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82285</v>
      </c>
      <c r="BH13" s="624"/>
      <c r="BI13" s="624"/>
      <c r="BJ13" s="624"/>
      <c r="BK13" s="624"/>
      <c r="BL13" s="624"/>
      <c r="BM13" s="624"/>
      <c r="BN13" s="625"/>
      <c r="BO13" s="626">
        <v>43.5</v>
      </c>
      <c r="BP13" s="626"/>
      <c r="BQ13" s="626"/>
      <c r="BR13" s="626"/>
      <c r="BS13" s="627" t="s">
        <v>253</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301770</v>
      </c>
      <c r="CS13" s="624"/>
      <c r="CT13" s="624"/>
      <c r="CU13" s="624"/>
      <c r="CV13" s="624"/>
      <c r="CW13" s="624"/>
      <c r="CX13" s="624"/>
      <c r="CY13" s="625"/>
      <c r="CZ13" s="626">
        <v>8.3000000000000007</v>
      </c>
      <c r="DA13" s="626"/>
      <c r="DB13" s="626"/>
      <c r="DC13" s="626"/>
      <c r="DD13" s="632">
        <v>252602</v>
      </c>
      <c r="DE13" s="624"/>
      <c r="DF13" s="624"/>
      <c r="DG13" s="624"/>
      <c r="DH13" s="624"/>
      <c r="DI13" s="624"/>
      <c r="DJ13" s="624"/>
      <c r="DK13" s="624"/>
      <c r="DL13" s="624"/>
      <c r="DM13" s="624"/>
      <c r="DN13" s="624"/>
      <c r="DO13" s="624"/>
      <c r="DP13" s="625"/>
      <c r="DQ13" s="632">
        <v>120241</v>
      </c>
      <c r="DR13" s="624"/>
      <c r="DS13" s="624"/>
      <c r="DT13" s="624"/>
      <c r="DU13" s="624"/>
      <c r="DV13" s="624"/>
      <c r="DW13" s="624"/>
      <c r="DX13" s="624"/>
      <c r="DY13" s="624"/>
      <c r="DZ13" s="624"/>
      <c r="EA13" s="624"/>
      <c r="EB13" s="624"/>
      <c r="EC13" s="633"/>
    </row>
    <row r="14" spans="2:143" ht="11.25" customHeight="1" x14ac:dyDescent="0.15">
      <c r="B14" s="620" t="s">
        <v>259</v>
      </c>
      <c r="C14" s="621"/>
      <c r="D14" s="621"/>
      <c r="E14" s="621"/>
      <c r="F14" s="621"/>
      <c r="G14" s="621"/>
      <c r="H14" s="621"/>
      <c r="I14" s="621"/>
      <c r="J14" s="621"/>
      <c r="K14" s="621"/>
      <c r="L14" s="621"/>
      <c r="M14" s="621"/>
      <c r="N14" s="621"/>
      <c r="O14" s="621"/>
      <c r="P14" s="621"/>
      <c r="Q14" s="622"/>
      <c r="R14" s="623" t="s">
        <v>131</v>
      </c>
      <c r="S14" s="624"/>
      <c r="T14" s="624"/>
      <c r="U14" s="624"/>
      <c r="V14" s="624"/>
      <c r="W14" s="624"/>
      <c r="X14" s="624"/>
      <c r="Y14" s="625"/>
      <c r="Z14" s="626" t="s">
        <v>131</v>
      </c>
      <c r="AA14" s="626"/>
      <c r="AB14" s="626"/>
      <c r="AC14" s="626"/>
      <c r="AD14" s="627" t="s">
        <v>131</v>
      </c>
      <c r="AE14" s="627"/>
      <c r="AF14" s="627"/>
      <c r="AG14" s="627"/>
      <c r="AH14" s="627"/>
      <c r="AI14" s="627"/>
      <c r="AJ14" s="627"/>
      <c r="AK14" s="627"/>
      <c r="AL14" s="628" t="s">
        <v>131</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13436</v>
      </c>
      <c r="BH14" s="624"/>
      <c r="BI14" s="624"/>
      <c r="BJ14" s="624"/>
      <c r="BK14" s="624"/>
      <c r="BL14" s="624"/>
      <c r="BM14" s="624"/>
      <c r="BN14" s="625"/>
      <c r="BO14" s="626">
        <v>7.1</v>
      </c>
      <c r="BP14" s="626"/>
      <c r="BQ14" s="626"/>
      <c r="BR14" s="626"/>
      <c r="BS14" s="627" t="s">
        <v>131</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90054</v>
      </c>
      <c r="CS14" s="624"/>
      <c r="CT14" s="624"/>
      <c r="CU14" s="624"/>
      <c r="CV14" s="624"/>
      <c r="CW14" s="624"/>
      <c r="CX14" s="624"/>
      <c r="CY14" s="625"/>
      <c r="CZ14" s="626">
        <v>2.5</v>
      </c>
      <c r="DA14" s="626"/>
      <c r="DB14" s="626"/>
      <c r="DC14" s="626"/>
      <c r="DD14" s="632">
        <v>55611</v>
      </c>
      <c r="DE14" s="624"/>
      <c r="DF14" s="624"/>
      <c r="DG14" s="624"/>
      <c r="DH14" s="624"/>
      <c r="DI14" s="624"/>
      <c r="DJ14" s="624"/>
      <c r="DK14" s="624"/>
      <c r="DL14" s="624"/>
      <c r="DM14" s="624"/>
      <c r="DN14" s="624"/>
      <c r="DO14" s="624"/>
      <c r="DP14" s="625"/>
      <c r="DQ14" s="632">
        <v>42656</v>
      </c>
      <c r="DR14" s="624"/>
      <c r="DS14" s="624"/>
      <c r="DT14" s="624"/>
      <c r="DU14" s="624"/>
      <c r="DV14" s="624"/>
      <c r="DW14" s="624"/>
      <c r="DX14" s="624"/>
      <c r="DY14" s="624"/>
      <c r="DZ14" s="624"/>
      <c r="EA14" s="624"/>
      <c r="EB14" s="624"/>
      <c r="EC14" s="633"/>
    </row>
    <row r="15" spans="2:143" ht="11.25" customHeight="1" x14ac:dyDescent="0.15">
      <c r="B15" s="620" t="s">
        <v>262</v>
      </c>
      <c r="C15" s="621"/>
      <c r="D15" s="621"/>
      <c r="E15" s="621"/>
      <c r="F15" s="621"/>
      <c r="G15" s="621"/>
      <c r="H15" s="621"/>
      <c r="I15" s="621"/>
      <c r="J15" s="621"/>
      <c r="K15" s="621"/>
      <c r="L15" s="621"/>
      <c r="M15" s="621"/>
      <c r="N15" s="621"/>
      <c r="O15" s="621"/>
      <c r="P15" s="621"/>
      <c r="Q15" s="622"/>
      <c r="R15" s="623" t="s">
        <v>131</v>
      </c>
      <c r="S15" s="624"/>
      <c r="T15" s="624"/>
      <c r="U15" s="624"/>
      <c r="V15" s="624"/>
      <c r="W15" s="624"/>
      <c r="X15" s="624"/>
      <c r="Y15" s="625"/>
      <c r="Z15" s="626" t="s">
        <v>131</v>
      </c>
      <c r="AA15" s="626"/>
      <c r="AB15" s="626"/>
      <c r="AC15" s="626"/>
      <c r="AD15" s="627" t="s">
        <v>131</v>
      </c>
      <c r="AE15" s="627"/>
      <c r="AF15" s="627"/>
      <c r="AG15" s="627"/>
      <c r="AH15" s="627"/>
      <c r="AI15" s="627"/>
      <c r="AJ15" s="627"/>
      <c r="AK15" s="627"/>
      <c r="AL15" s="628" t="s">
        <v>131</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11583</v>
      </c>
      <c r="BH15" s="624"/>
      <c r="BI15" s="624"/>
      <c r="BJ15" s="624"/>
      <c r="BK15" s="624"/>
      <c r="BL15" s="624"/>
      <c r="BM15" s="624"/>
      <c r="BN15" s="625"/>
      <c r="BO15" s="626">
        <v>6.1</v>
      </c>
      <c r="BP15" s="626"/>
      <c r="BQ15" s="626"/>
      <c r="BR15" s="626"/>
      <c r="BS15" s="627" t="s">
        <v>131</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156932</v>
      </c>
      <c r="CS15" s="624"/>
      <c r="CT15" s="624"/>
      <c r="CU15" s="624"/>
      <c r="CV15" s="624"/>
      <c r="CW15" s="624"/>
      <c r="CX15" s="624"/>
      <c r="CY15" s="625"/>
      <c r="CZ15" s="626">
        <v>4.3</v>
      </c>
      <c r="DA15" s="626"/>
      <c r="DB15" s="626"/>
      <c r="DC15" s="626"/>
      <c r="DD15" s="632">
        <v>8146</v>
      </c>
      <c r="DE15" s="624"/>
      <c r="DF15" s="624"/>
      <c r="DG15" s="624"/>
      <c r="DH15" s="624"/>
      <c r="DI15" s="624"/>
      <c r="DJ15" s="624"/>
      <c r="DK15" s="624"/>
      <c r="DL15" s="624"/>
      <c r="DM15" s="624"/>
      <c r="DN15" s="624"/>
      <c r="DO15" s="624"/>
      <c r="DP15" s="625"/>
      <c r="DQ15" s="632">
        <v>136316</v>
      </c>
      <c r="DR15" s="624"/>
      <c r="DS15" s="624"/>
      <c r="DT15" s="624"/>
      <c r="DU15" s="624"/>
      <c r="DV15" s="624"/>
      <c r="DW15" s="624"/>
      <c r="DX15" s="624"/>
      <c r="DY15" s="624"/>
      <c r="DZ15" s="624"/>
      <c r="EA15" s="624"/>
      <c r="EB15" s="624"/>
      <c r="EC15" s="633"/>
    </row>
    <row r="16" spans="2:143" ht="11.25" customHeight="1" x14ac:dyDescent="0.15">
      <c r="B16" s="620" t="s">
        <v>265</v>
      </c>
      <c r="C16" s="621"/>
      <c r="D16" s="621"/>
      <c r="E16" s="621"/>
      <c r="F16" s="621"/>
      <c r="G16" s="621"/>
      <c r="H16" s="621"/>
      <c r="I16" s="621"/>
      <c r="J16" s="621"/>
      <c r="K16" s="621"/>
      <c r="L16" s="621"/>
      <c r="M16" s="621"/>
      <c r="N16" s="621"/>
      <c r="O16" s="621"/>
      <c r="P16" s="621"/>
      <c r="Q16" s="622"/>
      <c r="R16" s="623">
        <v>3627</v>
      </c>
      <c r="S16" s="624"/>
      <c r="T16" s="624"/>
      <c r="U16" s="624"/>
      <c r="V16" s="624"/>
      <c r="W16" s="624"/>
      <c r="X16" s="624"/>
      <c r="Y16" s="625"/>
      <c r="Z16" s="626">
        <v>0.1</v>
      </c>
      <c r="AA16" s="626"/>
      <c r="AB16" s="626"/>
      <c r="AC16" s="626"/>
      <c r="AD16" s="627">
        <v>3627</v>
      </c>
      <c r="AE16" s="627"/>
      <c r="AF16" s="627"/>
      <c r="AG16" s="627"/>
      <c r="AH16" s="627"/>
      <c r="AI16" s="627"/>
      <c r="AJ16" s="627"/>
      <c r="AK16" s="627"/>
      <c r="AL16" s="628">
        <v>0.2</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t="s">
        <v>131</v>
      </c>
      <c r="BH16" s="624"/>
      <c r="BI16" s="624"/>
      <c r="BJ16" s="624"/>
      <c r="BK16" s="624"/>
      <c r="BL16" s="624"/>
      <c r="BM16" s="624"/>
      <c r="BN16" s="625"/>
      <c r="BO16" s="626" t="s">
        <v>131</v>
      </c>
      <c r="BP16" s="626"/>
      <c r="BQ16" s="626"/>
      <c r="BR16" s="626"/>
      <c r="BS16" s="627" t="s">
        <v>131</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v>19341</v>
      </c>
      <c r="CS16" s="624"/>
      <c r="CT16" s="624"/>
      <c r="CU16" s="624"/>
      <c r="CV16" s="624"/>
      <c r="CW16" s="624"/>
      <c r="CX16" s="624"/>
      <c r="CY16" s="625"/>
      <c r="CZ16" s="626">
        <v>0.5</v>
      </c>
      <c r="DA16" s="626"/>
      <c r="DB16" s="626"/>
      <c r="DC16" s="626"/>
      <c r="DD16" s="632" t="s">
        <v>131</v>
      </c>
      <c r="DE16" s="624"/>
      <c r="DF16" s="624"/>
      <c r="DG16" s="624"/>
      <c r="DH16" s="624"/>
      <c r="DI16" s="624"/>
      <c r="DJ16" s="624"/>
      <c r="DK16" s="624"/>
      <c r="DL16" s="624"/>
      <c r="DM16" s="624"/>
      <c r="DN16" s="624"/>
      <c r="DO16" s="624"/>
      <c r="DP16" s="625"/>
      <c r="DQ16" s="632">
        <v>8706</v>
      </c>
      <c r="DR16" s="624"/>
      <c r="DS16" s="624"/>
      <c r="DT16" s="624"/>
      <c r="DU16" s="624"/>
      <c r="DV16" s="624"/>
      <c r="DW16" s="624"/>
      <c r="DX16" s="624"/>
      <c r="DY16" s="624"/>
      <c r="DZ16" s="624"/>
      <c r="EA16" s="624"/>
      <c r="EB16" s="624"/>
      <c r="EC16" s="633"/>
    </row>
    <row r="17" spans="2:133" ht="11.25" customHeight="1" x14ac:dyDescent="0.15">
      <c r="B17" s="620" t="s">
        <v>268</v>
      </c>
      <c r="C17" s="621"/>
      <c r="D17" s="621"/>
      <c r="E17" s="621"/>
      <c r="F17" s="621"/>
      <c r="G17" s="621"/>
      <c r="H17" s="621"/>
      <c r="I17" s="621"/>
      <c r="J17" s="621"/>
      <c r="K17" s="621"/>
      <c r="L17" s="621"/>
      <c r="M17" s="621"/>
      <c r="N17" s="621"/>
      <c r="O17" s="621"/>
      <c r="P17" s="621"/>
      <c r="Q17" s="622"/>
      <c r="R17" s="623">
        <v>2609</v>
      </c>
      <c r="S17" s="624"/>
      <c r="T17" s="624"/>
      <c r="U17" s="624"/>
      <c r="V17" s="624"/>
      <c r="W17" s="624"/>
      <c r="X17" s="624"/>
      <c r="Y17" s="625"/>
      <c r="Z17" s="626">
        <v>0.1</v>
      </c>
      <c r="AA17" s="626"/>
      <c r="AB17" s="626"/>
      <c r="AC17" s="626"/>
      <c r="AD17" s="627">
        <v>2609</v>
      </c>
      <c r="AE17" s="627"/>
      <c r="AF17" s="627"/>
      <c r="AG17" s="627"/>
      <c r="AH17" s="627"/>
      <c r="AI17" s="627"/>
      <c r="AJ17" s="627"/>
      <c r="AK17" s="627"/>
      <c r="AL17" s="628">
        <v>0.2</v>
      </c>
      <c r="AM17" s="629"/>
      <c r="AN17" s="629"/>
      <c r="AO17" s="630"/>
      <c r="AP17" s="620" t="s">
        <v>269</v>
      </c>
      <c r="AQ17" s="621"/>
      <c r="AR17" s="621"/>
      <c r="AS17" s="621"/>
      <c r="AT17" s="621"/>
      <c r="AU17" s="621"/>
      <c r="AV17" s="621"/>
      <c r="AW17" s="621"/>
      <c r="AX17" s="621"/>
      <c r="AY17" s="621"/>
      <c r="AZ17" s="621"/>
      <c r="BA17" s="621"/>
      <c r="BB17" s="621"/>
      <c r="BC17" s="621"/>
      <c r="BD17" s="621"/>
      <c r="BE17" s="621"/>
      <c r="BF17" s="622"/>
      <c r="BG17" s="623" t="s">
        <v>131</v>
      </c>
      <c r="BH17" s="624"/>
      <c r="BI17" s="624"/>
      <c r="BJ17" s="624"/>
      <c r="BK17" s="624"/>
      <c r="BL17" s="624"/>
      <c r="BM17" s="624"/>
      <c r="BN17" s="625"/>
      <c r="BO17" s="626" t="s">
        <v>131</v>
      </c>
      <c r="BP17" s="626"/>
      <c r="BQ17" s="626"/>
      <c r="BR17" s="626"/>
      <c r="BS17" s="627" t="s">
        <v>131</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867026</v>
      </c>
      <c r="CS17" s="624"/>
      <c r="CT17" s="624"/>
      <c r="CU17" s="624"/>
      <c r="CV17" s="624"/>
      <c r="CW17" s="624"/>
      <c r="CX17" s="624"/>
      <c r="CY17" s="625"/>
      <c r="CZ17" s="626">
        <v>23.7</v>
      </c>
      <c r="DA17" s="626"/>
      <c r="DB17" s="626"/>
      <c r="DC17" s="626"/>
      <c r="DD17" s="632" t="s">
        <v>131</v>
      </c>
      <c r="DE17" s="624"/>
      <c r="DF17" s="624"/>
      <c r="DG17" s="624"/>
      <c r="DH17" s="624"/>
      <c r="DI17" s="624"/>
      <c r="DJ17" s="624"/>
      <c r="DK17" s="624"/>
      <c r="DL17" s="624"/>
      <c r="DM17" s="624"/>
      <c r="DN17" s="624"/>
      <c r="DO17" s="624"/>
      <c r="DP17" s="625"/>
      <c r="DQ17" s="632">
        <v>867026</v>
      </c>
      <c r="DR17" s="624"/>
      <c r="DS17" s="624"/>
      <c r="DT17" s="624"/>
      <c r="DU17" s="624"/>
      <c r="DV17" s="624"/>
      <c r="DW17" s="624"/>
      <c r="DX17" s="624"/>
      <c r="DY17" s="624"/>
      <c r="DZ17" s="624"/>
      <c r="EA17" s="624"/>
      <c r="EB17" s="624"/>
      <c r="EC17" s="633"/>
    </row>
    <row r="18" spans="2:133" ht="11.25" customHeight="1" x14ac:dyDescent="0.15">
      <c r="B18" s="620" t="s">
        <v>271</v>
      </c>
      <c r="C18" s="621"/>
      <c r="D18" s="621"/>
      <c r="E18" s="621"/>
      <c r="F18" s="621"/>
      <c r="G18" s="621"/>
      <c r="H18" s="621"/>
      <c r="I18" s="621"/>
      <c r="J18" s="621"/>
      <c r="K18" s="621"/>
      <c r="L18" s="621"/>
      <c r="M18" s="621"/>
      <c r="N18" s="621"/>
      <c r="O18" s="621"/>
      <c r="P18" s="621"/>
      <c r="Q18" s="622"/>
      <c r="R18" s="623">
        <v>656</v>
      </c>
      <c r="S18" s="624"/>
      <c r="T18" s="624"/>
      <c r="U18" s="624"/>
      <c r="V18" s="624"/>
      <c r="W18" s="624"/>
      <c r="X18" s="624"/>
      <c r="Y18" s="625"/>
      <c r="Z18" s="626">
        <v>0</v>
      </c>
      <c r="AA18" s="626"/>
      <c r="AB18" s="626"/>
      <c r="AC18" s="626"/>
      <c r="AD18" s="627">
        <v>656</v>
      </c>
      <c r="AE18" s="627"/>
      <c r="AF18" s="627"/>
      <c r="AG18" s="627"/>
      <c r="AH18" s="627"/>
      <c r="AI18" s="627"/>
      <c r="AJ18" s="627"/>
      <c r="AK18" s="627"/>
      <c r="AL18" s="628">
        <v>0</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131</v>
      </c>
      <c r="BH18" s="624"/>
      <c r="BI18" s="624"/>
      <c r="BJ18" s="624"/>
      <c r="BK18" s="624"/>
      <c r="BL18" s="624"/>
      <c r="BM18" s="624"/>
      <c r="BN18" s="625"/>
      <c r="BO18" s="626" t="s">
        <v>131</v>
      </c>
      <c r="BP18" s="626"/>
      <c r="BQ18" s="626"/>
      <c r="BR18" s="626"/>
      <c r="BS18" s="627" t="s">
        <v>131</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t="s">
        <v>253</v>
      </c>
      <c r="CS18" s="624"/>
      <c r="CT18" s="624"/>
      <c r="CU18" s="624"/>
      <c r="CV18" s="624"/>
      <c r="CW18" s="624"/>
      <c r="CX18" s="624"/>
      <c r="CY18" s="625"/>
      <c r="CZ18" s="626" t="s">
        <v>131</v>
      </c>
      <c r="DA18" s="626"/>
      <c r="DB18" s="626"/>
      <c r="DC18" s="626"/>
      <c r="DD18" s="632" t="s">
        <v>131</v>
      </c>
      <c r="DE18" s="624"/>
      <c r="DF18" s="624"/>
      <c r="DG18" s="624"/>
      <c r="DH18" s="624"/>
      <c r="DI18" s="624"/>
      <c r="DJ18" s="624"/>
      <c r="DK18" s="624"/>
      <c r="DL18" s="624"/>
      <c r="DM18" s="624"/>
      <c r="DN18" s="624"/>
      <c r="DO18" s="624"/>
      <c r="DP18" s="625"/>
      <c r="DQ18" s="632" t="s">
        <v>131</v>
      </c>
      <c r="DR18" s="624"/>
      <c r="DS18" s="624"/>
      <c r="DT18" s="624"/>
      <c r="DU18" s="624"/>
      <c r="DV18" s="624"/>
      <c r="DW18" s="624"/>
      <c r="DX18" s="624"/>
      <c r="DY18" s="624"/>
      <c r="DZ18" s="624"/>
      <c r="EA18" s="624"/>
      <c r="EB18" s="624"/>
      <c r="EC18" s="633"/>
    </row>
    <row r="19" spans="2:133" ht="11.25" customHeight="1" x14ac:dyDescent="0.15">
      <c r="B19" s="620" t="s">
        <v>274</v>
      </c>
      <c r="C19" s="621"/>
      <c r="D19" s="621"/>
      <c r="E19" s="621"/>
      <c r="F19" s="621"/>
      <c r="G19" s="621"/>
      <c r="H19" s="621"/>
      <c r="I19" s="621"/>
      <c r="J19" s="621"/>
      <c r="K19" s="621"/>
      <c r="L19" s="621"/>
      <c r="M19" s="621"/>
      <c r="N19" s="621"/>
      <c r="O19" s="621"/>
      <c r="P19" s="621"/>
      <c r="Q19" s="622"/>
      <c r="R19" s="623">
        <v>446</v>
      </c>
      <c r="S19" s="624"/>
      <c r="T19" s="624"/>
      <c r="U19" s="624"/>
      <c r="V19" s="624"/>
      <c r="W19" s="624"/>
      <c r="X19" s="624"/>
      <c r="Y19" s="625"/>
      <c r="Z19" s="626">
        <v>0</v>
      </c>
      <c r="AA19" s="626"/>
      <c r="AB19" s="626"/>
      <c r="AC19" s="626"/>
      <c r="AD19" s="627">
        <v>446</v>
      </c>
      <c r="AE19" s="627"/>
      <c r="AF19" s="627"/>
      <c r="AG19" s="627"/>
      <c r="AH19" s="627"/>
      <c r="AI19" s="627"/>
      <c r="AJ19" s="627"/>
      <c r="AK19" s="627"/>
      <c r="AL19" s="628">
        <v>0</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t="s">
        <v>131</v>
      </c>
      <c r="BH19" s="624"/>
      <c r="BI19" s="624"/>
      <c r="BJ19" s="624"/>
      <c r="BK19" s="624"/>
      <c r="BL19" s="624"/>
      <c r="BM19" s="624"/>
      <c r="BN19" s="625"/>
      <c r="BO19" s="626" t="s">
        <v>131</v>
      </c>
      <c r="BP19" s="626"/>
      <c r="BQ19" s="626"/>
      <c r="BR19" s="626"/>
      <c r="BS19" s="627" t="s">
        <v>131</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131</v>
      </c>
      <c r="CS19" s="624"/>
      <c r="CT19" s="624"/>
      <c r="CU19" s="624"/>
      <c r="CV19" s="624"/>
      <c r="CW19" s="624"/>
      <c r="CX19" s="624"/>
      <c r="CY19" s="625"/>
      <c r="CZ19" s="626" t="s">
        <v>131</v>
      </c>
      <c r="DA19" s="626"/>
      <c r="DB19" s="626"/>
      <c r="DC19" s="626"/>
      <c r="DD19" s="632" t="s">
        <v>131</v>
      </c>
      <c r="DE19" s="624"/>
      <c r="DF19" s="624"/>
      <c r="DG19" s="624"/>
      <c r="DH19" s="624"/>
      <c r="DI19" s="624"/>
      <c r="DJ19" s="624"/>
      <c r="DK19" s="624"/>
      <c r="DL19" s="624"/>
      <c r="DM19" s="624"/>
      <c r="DN19" s="624"/>
      <c r="DO19" s="624"/>
      <c r="DP19" s="625"/>
      <c r="DQ19" s="632" t="s">
        <v>131</v>
      </c>
      <c r="DR19" s="624"/>
      <c r="DS19" s="624"/>
      <c r="DT19" s="624"/>
      <c r="DU19" s="624"/>
      <c r="DV19" s="624"/>
      <c r="DW19" s="624"/>
      <c r="DX19" s="624"/>
      <c r="DY19" s="624"/>
      <c r="DZ19" s="624"/>
      <c r="EA19" s="624"/>
      <c r="EB19" s="624"/>
      <c r="EC19" s="633"/>
    </row>
    <row r="20" spans="2:133" ht="11.25" customHeight="1" x14ac:dyDescent="0.15">
      <c r="B20" s="636" t="s">
        <v>277</v>
      </c>
      <c r="C20" s="637"/>
      <c r="D20" s="637"/>
      <c r="E20" s="637"/>
      <c r="F20" s="637"/>
      <c r="G20" s="637"/>
      <c r="H20" s="637"/>
      <c r="I20" s="637"/>
      <c r="J20" s="637"/>
      <c r="K20" s="637"/>
      <c r="L20" s="637"/>
      <c r="M20" s="637"/>
      <c r="N20" s="637"/>
      <c r="O20" s="637"/>
      <c r="P20" s="637"/>
      <c r="Q20" s="638"/>
      <c r="R20" s="623">
        <v>210</v>
      </c>
      <c r="S20" s="624"/>
      <c r="T20" s="624"/>
      <c r="U20" s="624"/>
      <c r="V20" s="624"/>
      <c r="W20" s="624"/>
      <c r="X20" s="624"/>
      <c r="Y20" s="625"/>
      <c r="Z20" s="626">
        <v>0</v>
      </c>
      <c r="AA20" s="626"/>
      <c r="AB20" s="626"/>
      <c r="AC20" s="626"/>
      <c r="AD20" s="627">
        <v>210</v>
      </c>
      <c r="AE20" s="627"/>
      <c r="AF20" s="627"/>
      <c r="AG20" s="627"/>
      <c r="AH20" s="627"/>
      <c r="AI20" s="627"/>
      <c r="AJ20" s="627"/>
      <c r="AK20" s="627"/>
      <c r="AL20" s="628">
        <v>0</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t="s">
        <v>131</v>
      </c>
      <c r="BH20" s="624"/>
      <c r="BI20" s="624"/>
      <c r="BJ20" s="624"/>
      <c r="BK20" s="624"/>
      <c r="BL20" s="624"/>
      <c r="BM20" s="624"/>
      <c r="BN20" s="625"/>
      <c r="BO20" s="626" t="s">
        <v>253</v>
      </c>
      <c r="BP20" s="626"/>
      <c r="BQ20" s="626"/>
      <c r="BR20" s="626"/>
      <c r="BS20" s="627" t="s">
        <v>253</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3651720</v>
      </c>
      <c r="CS20" s="624"/>
      <c r="CT20" s="624"/>
      <c r="CU20" s="624"/>
      <c r="CV20" s="624"/>
      <c r="CW20" s="624"/>
      <c r="CX20" s="624"/>
      <c r="CY20" s="625"/>
      <c r="CZ20" s="626">
        <v>100</v>
      </c>
      <c r="DA20" s="626"/>
      <c r="DB20" s="626"/>
      <c r="DC20" s="626"/>
      <c r="DD20" s="632">
        <v>403332</v>
      </c>
      <c r="DE20" s="624"/>
      <c r="DF20" s="624"/>
      <c r="DG20" s="624"/>
      <c r="DH20" s="624"/>
      <c r="DI20" s="624"/>
      <c r="DJ20" s="624"/>
      <c r="DK20" s="624"/>
      <c r="DL20" s="624"/>
      <c r="DM20" s="624"/>
      <c r="DN20" s="624"/>
      <c r="DO20" s="624"/>
      <c r="DP20" s="625"/>
      <c r="DQ20" s="632">
        <v>2738716</v>
      </c>
      <c r="DR20" s="624"/>
      <c r="DS20" s="624"/>
      <c r="DT20" s="624"/>
      <c r="DU20" s="624"/>
      <c r="DV20" s="624"/>
      <c r="DW20" s="624"/>
      <c r="DX20" s="624"/>
      <c r="DY20" s="624"/>
      <c r="DZ20" s="624"/>
      <c r="EA20" s="624"/>
      <c r="EB20" s="624"/>
      <c r="EC20" s="633"/>
    </row>
    <row r="21" spans="2:133" ht="11.25" customHeight="1" x14ac:dyDescent="0.15">
      <c r="B21" s="620" t="s">
        <v>280</v>
      </c>
      <c r="C21" s="621"/>
      <c r="D21" s="621"/>
      <c r="E21" s="621"/>
      <c r="F21" s="621"/>
      <c r="G21" s="621"/>
      <c r="H21" s="621"/>
      <c r="I21" s="621"/>
      <c r="J21" s="621"/>
      <c r="K21" s="621"/>
      <c r="L21" s="621"/>
      <c r="M21" s="621"/>
      <c r="N21" s="621"/>
      <c r="O21" s="621"/>
      <c r="P21" s="621"/>
      <c r="Q21" s="622"/>
      <c r="R21" s="623">
        <v>1454048</v>
      </c>
      <c r="S21" s="624"/>
      <c r="T21" s="624"/>
      <c r="U21" s="624"/>
      <c r="V21" s="624"/>
      <c r="W21" s="624"/>
      <c r="X21" s="624"/>
      <c r="Y21" s="625"/>
      <c r="Z21" s="626">
        <v>37.5</v>
      </c>
      <c r="AA21" s="626"/>
      <c r="AB21" s="626"/>
      <c r="AC21" s="626"/>
      <c r="AD21" s="627">
        <v>1317863</v>
      </c>
      <c r="AE21" s="627"/>
      <c r="AF21" s="627"/>
      <c r="AG21" s="627"/>
      <c r="AH21" s="627"/>
      <c r="AI21" s="627"/>
      <c r="AJ21" s="627"/>
      <c r="AK21" s="627"/>
      <c r="AL21" s="628">
        <v>81.8</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t="s">
        <v>253</v>
      </c>
      <c r="BH21" s="624"/>
      <c r="BI21" s="624"/>
      <c r="BJ21" s="624"/>
      <c r="BK21" s="624"/>
      <c r="BL21" s="624"/>
      <c r="BM21" s="624"/>
      <c r="BN21" s="625"/>
      <c r="BO21" s="626" t="s">
        <v>131</v>
      </c>
      <c r="BP21" s="626"/>
      <c r="BQ21" s="626"/>
      <c r="BR21" s="626"/>
      <c r="BS21" s="627" t="s">
        <v>131</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282</v>
      </c>
      <c r="C22" s="621"/>
      <c r="D22" s="621"/>
      <c r="E22" s="621"/>
      <c r="F22" s="621"/>
      <c r="G22" s="621"/>
      <c r="H22" s="621"/>
      <c r="I22" s="621"/>
      <c r="J22" s="621"/>
      <c r="K22" s="621"/>
      <c r="L22" s="621"/>
      <c r="M22" s="621"/>
      <c r="N22" s="621"/>
      <c r="O22" s="621"/>
      <c r="P22" s="621"/>
      <c r="Q22" s="622"/>
      <c r="R22" s="623">
        <v>1317863</v>
      </c>
      <c r="S22" s="624"/>
      <c r="T22" s="624"/>
      <c r="U22" s="624"/>
      <c r="V22" s="624"/>
      <c r="W22" s="624"/>
      <c r="X22" s="624"/>
      <c r="Y22" s="625"/>
      <c r="Z22" s="626">
        <v>34</v>
      </c>
      <c r="AA22" s="626"/>
      <c r="AB22" s="626"/>
      <c r="AC22" s="626"/>
      <c r="AD22" s="627">
        <v>1317863</v>
      </c>
      <c r="AE22" s="627"/>
      <c r="AF22" s="627"/>
      <c r="AG22" s="627"/>
      <c r="AH22" s="627"/>
      <c r="AI22" s="627"/>
      <c r="AJ22" s="627"/>
      <c r="AK22" s="627"/>
      <c r="AL22" s="628">
        <v>81.8</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t="s">
        <v>131</v>
      </c>
      <c r="BH22" s="624"/>
      <c r="BI22" s="624"/>
      <c r="BJ22" s="624"/>
      <c r="BK22" s="624"/>
      <c r="BL22" s="624"/>
      <c r="BM22" s="624"/>
      <c r="BN22" s="625"/>
      <c r="BO22" s="626" t="s">
        <v>131</v>
      </c>
      <c r="BP22" s="626"/>
      <c r="BQ22" s="626"/>
      <c r="BR22" s="626"/>
      <c r="BS22" s="627" t="s">
        <v>131</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285</v>
      </c>
      <c r="C23" s="621"/>
      <c r="D23" s="621"/>
      <c r="E23" s="621"/>
      <c r="F23" s="621"/>
      <c r="G23" s="621"/>
      <c r="H23" s="621"/>
      <c r="I23" s="621"/>
      <c r="J23" s="621"/>
      <c r="K23" s="621"/>
      <c r="L23" s="621"/>
      <c r="M23" s="621"/>
      <c r="N23" s="621"/>
      <c r="O23" s="621"/>
      <c r="P23" s="621"/>
      <c r="Q23" s="622"/>
      <c r="R23" s="623">
        <v>136185</v>
      </c>
      <c r="S23" s="624"/>
      <c r="T23" s="624"/>
      <c r="U23" s="624"/>
      <c r="V23" s="624"/>
      <c r="W23" s="624"/>
      <c r="X23" s="624"/>
      <c r="Y23" s="625"/>
      <c r="Z23" s="626">
        <v>3.5</v>
      </c>
      <c r="AA23" s="626"/>
      <c r="AB23" s="626"/>
      <c r="AC23" s="626"/>
      <c r="AD23" s="627" t="s">
        <v>131</v>
      </c>
      <c r="AE23" s="627"/>
      <c r="AF23" s="627"/>
      <c r="AG23" s="627"/>
      <c r="AH23" s="627"/>
      <c r="AI23" s="627"/>
      <c r="AJ23" s="627"/>
      <c r="AK23" s="627"/>
      <c r="AL23" s="628" t="s">
        <v>131</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t="s">
        <v>131</v>
      </c>
      <c r="BH23" s="624"/>
      <c r="BI23" s="624"/>
      <c r="BJ23" s="624"/>
      <c r="BK23" s="624"/>
      <c r="BL23" s="624"/>
      <c r="BM23" s="624"/>
      <c r="BN23" s="625"/>
      <c r="BO23" s="626" t="s">
        <v>131</v>
      </c>
      <c r="BP23" s="626"/>
      <c r="BQ23" s="626"/>
      <c r="BR23" s="626"/>
      <c r="BS23" s="627" t="s">
        <v>131</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0" t="s">
        <v>290</v>
      </c>
      <c r="DM23" s="651"/>
      <c r="DN23" s="651"/>
      <c r="DO23" s="651"/>
      <c r="DP23" s="651"/>
      <c r="DQ23" s="651"/>
      <c r="DR23" s="651"/>
      <c r="DS23" s="651"/>
      <c r="DT23" s="651"/>
      <c r="DU23" s="651"/>
      <c r="DV23" s="652"/>
      <c r="DW23" s="605" t="s">
        <v>291</v>
      </c>
      <c r="DX23" s="606"/>
      <c r="DY23" s="606"/>
      <c r="DZ23" s="606"/>
      <c r="EA23" s="606"/>
      <c r="EB23" s="606"/>
      <c r="EC23" s="607"/>
    </row>
    <row r="24" spans="2:133" ht="11.25" customHeight="1" x14ac:dyDescent="0.15">
      <c r="B24" s="620" t="s">
        <v>292</v>
      </c>
      <c r="C24" s="621"/>
      <c r="D24" s="621"/>
      <c r="E24" s="621"/>
      <c r="F24" s="621"/>
      <c r="G24" s="621"/>
      <c r="H24" s="621"/>
      <c r="I24" s="621"/>
      <c r="J24" s="621"/>
      <c r="K24" s="621"/>
      <c r="L24" s="621"/>
      <c r="M24" s="621"/>
      <c r="N24" s="621"/>
      <c r="O24" s="621"/>
      <c r="P24" s="621"/>
      <c r="Q24" s="622"/>
      <c r="R24" s="623" t="s">
        <v>131</v>
      </c>
      <c r="S24" s="624"/>
      <c r="T24" s="624"/>
      <c r="U24" s="624"/>
      <c r="V24" s="624"/>
      <c r="W24" s="624"/>
      <c r="X24" s="624"/>
      <c r="Y24" s="625"/>
      <c r="Z24" s="626" t="s">
        <v>131</v>
      </c>
      <c r="AA24" s="626"/>
      <c r="AB24" s="626"/>
      <c r="AC24" s="626"/>
      <c r="AD24" s="627" t="s">
        <v>131</v>
      </c>
      <c r="AE24" s="627"/>
      <c r="AF24" s="627"/>
      <c r="AG24" s="627"/>
      <c r="AH24" s="627"/>
      <c r="AI24" s="627"/>
      <c r="AJ24" s="627"/>
      <c r="AK24" s="627"/>
      <c r="AL24" s="628" t="s">
        <v>131</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131</v>
      </c>
      <c r="BH24" s="624"/>
      <c r="BI24" s="624"/>
      <c r="BJ24" s="624"/>
      <c r="BK24" s="624"/>
      <c r="BL24" s="624"/>
      <c r="BM24" s="624"/>
      <c r="BN24" s="625"/>
      <c r="BO24" s="626" t="s">
        <v>131</v>
      </c>
      <c r="BP24" s="626"/>
      <c r="BQ24" s="626"/>
      <c r="BR24" s="626"/>
      <c r="BS24" s="627" t="s">
        <v>131</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1620493</v>
      </c>
      <c r="CS24" s="613"/>
      <c r="CT24" s="613"/>
      <c r="CU24" s="613"/>
      <c r="CV24" s="613"/>
      <c r="CW24" s="613"/>
      <c r="CX24" s="613"/>
      <c r="CY24" s="614"/>
      <c r="CZ24" s="617">
        <v>44.4</v>
      </c>
      <c r="DA24" s="618"/>
      <c r="DB24" s="618"/>
      <c r="DC24" s="634"/>
      <c r="DD24" s="653">
        <v>1478415</v>
      </c>
      <c r="DE24" s="613"/>
      <c r="DF24" s="613"/>
      <c r="DG24" s="613"/>
      <c r="DH24" s="613"/>
      <c r="DI24" s="613"/>
      <c r="DJ24" s="613"/>
      <c r="DK24" s="614"/>
      <c r="DL24" s="653">
        <v>780287</v>
      </c>
      <c r="DM24" s="613"/>
      <c r="DN24" s="613"/>
      <c r="DO24" s="613"/>
      <c r="DP24" s="613"/>
      <c r="DQ24" s="613"/>
      <c r="DR24" s="613"/>
      <c r="DS24" s="613"/>
      <c r="DT24" s="613"/>
      <c r="DU24" s="613"/>
      <c r="DV24" s="614"/>
      <c r="DW24" s="617">
        <v>48</v>
      </c>
      <c r="DX24" s="618"/>
      <c r="DY24" s="618"/>
      <c r="DZ24" s="618"/>
      <c r="EA24" s="618"/>
      <c r="EB24" s="618"/>
      <c r="EC24" s="619"/>
    </row>
    <row r="25" spans="2:133" ht="11.25" customHeight="1" x14ac:dyDescent="0.15">
      <c r="B25" s="620" t="s">
        <v>295</v>
      </c>
      <c r="C25" s="621"/>
      <c r="D25" s="621"/>
      <c r="E25" s="621"/>
      <c r="F25" s="621"/>
      <c r="G25" s="621"/>
      <c r="H25" s="621"/>
      <c r="I25" s="621"/>
      <c r="J25" s="621"/>
      <c r="K25" s="621"/>
      <c r="L25" s="621"/>
      <c r="M25" s="621"/>
      <c r="N25" s="621"/>
      <c r="O25" s="621"/>
      <c r="P25" s="621"/>
      <c r="Q25" s="622"/>
      <c r="R25" s="623">
        <v>1746517</v>
      </c>
      <c r="S25" s="624"/>
      <c r="T25" s="624"/>
      <c r="U25" s="624"/>
      <c r="V25" s="624"/>
      <c r="W25" s="624"/>
      <c r="X25" s="624"/>
      <c r="Y25" s="625"/>
      <c r="Z25" s="626">
        <v>45</v>
      </c>
      <c r="AA25" s="626"/>
      <c r="AB25" s="626"/>
      <c r="AC25" s="626"/>
      <c r="AD25" s="627">
        <v>1610332</v>
      </c>
      <c r="AE25" s="627"/>
      <c r="AF25" s="627"/>
      <c r="AG25" s="627"/>
      <c r="AH25" s="627"/>
      <c r="AI25" s="627"/>
      <c r="AJ25" s="627"/>
      <c r="AK25" s="627"/>
      <c r="AL25" s="628">
        <v>100</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131</v>
      </c>
      <c r="BH25" s="624"/>
      <c r="BI25" s="624"/>
      <c r="BJ25" s="624"/>
      <c r="BK25" s="624"/>
      <c r="BL25" s="624"/>
      <c r="BM25" s="624"/>
      <c r="BN25" s="625"/>
      <c r="BO25" s="626" t="s">
        <v>131</v>
      </c>
      <c r="BP25" s="626"/>
      <c r="BQ25" s="626"/>
      <c r="BR25" s="626"/>
      <c r="BS25" s="627" t="s">
        <v>131</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600359</v>
      </c>
      <c r="CS25" s="654"/>
      <c r="CT25" s="654"/>
      <c r="CU25" s="654"/>
      <c r="CV25" s="654"/>
      <c r="CW25" s="654"/>
      <c r="CX25" s="654"/>
      <c r="CY25" s="655"/>
      <c r="CZ25" s="628">
        <v>16.399999999999999</v>
      </c>
      <c r="DA25" s="656"/>
      <c r="DB25" s="656"/>
      <c r="DC25" s="658"/>
      <c r="DD25" s="632">
        <v>570080</v>
      </c>
      <c r="DE25" s="654"/>
      <c r="DF25" s="654"/>
      <c r="DG25" s="654"/>
      <c r="DH25" s="654"/>
      <c r="DI25" s="654"/>
      <c r="DJ25" s="654"/>
      <c r="DK25" s="655"/>
      <c r="DL25" s="632">
        <v>564422</v>
      </c>
      <c r="DM25" s="654"/>
      <c r="DN25" s="654"/>
      <c r="DO25" s="654"/>
      <c r="DP25" s="654"/>
      <c r="DQ25" s="654"/>
      <c r="DR25" s="654"/>
      <c r="DS25" s="654"/>
      <c r="DT25" s="654"/>
      <c r="DU25" s="654"/>
      <c r="DV25" s="655"/>
      <c r="DW25" s="628">
        <v>34.799999999999997</v>
      </c>
      <c r="DX25" s="656"/>
      <c r="DY25" s="656"/>
      <c r="DZ25" s="656"/>
      <c r="EA25" s="656"/>
      <c r="EB25" s="656"/>
      <c r="EC25" s="657"/>
    </row>
    <row r="26" spans="2:133" ht="11.25" customHeight="1" x14ac:dyDescent="0.15">
      <c r="B26" s="620" t="s">
        <v>298</v>
      </c>
      <c r="C26" s="621"/>
      <c r="D26" s="621"/>
      <c r="E26" s="621"/>
      <c r="F26" s="621"/>
      <c r="G26" s="621"/>
      <c r="H26" s="621"/>
      <c r="I26" s="621"/>
      <c r="J26" s="621"/>
      <c r="K26" s="621"/>
      <c r="L26" s="621"/>
      <c r="M26" s="621"/>
      <c r="N26" s="621"/>
      <c r="O26" s="621"/>
      <c r="P26" s="621"/>
      <c r="Q26" s="622"/>
      <c r="R26" s="623" t="s">
        <v>131</v>
      </c>
      <c r="S26" s="624"/>
      <c r="T26" s="624"/>
      <c r="U26" s="624"/>
      <c r="V26" s="624"/>
      <c r="W26" s="624"/>
      <c r="X26" s="624"/>
      <c r="Y26" s="625"/>
      <c r="Z26" s="626" t="s">
        <v>131</v>
      </c>
      <c r="AA26" s="626"/>
      <c r="AB26" s="626"/>
      <c r="AC26" s="626"/>
      <c r="AD26" s="627" t="s">
        <v>131</v>
      </c>
      <c r="AE26" s="627"/>
      <c r="AF26" s="627"/>
      <c r="AG26" s="627"/>
      <c r="AH26" s="627"/>
      <c r="AI26" s="627"/>
      <c r="AJ26" s="627"/>
      <c r="AK26" s="627"/>
      <c r="AL26" s="628" t="s">
        <v>131</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131</v>
      </c>
      <c r="BH26" s="624"/>
      <c r="BI26" s="624"/>
      <c r="BJ26" s="624"/>
      <c r="BK26" s="624"/>
      <c r="BL26" s="624"/>
      <c r="BM26" s="624"/>
      <c r="BN26" s="625"/>
      <c r="BO26" s="626" t="s">
        <v>131</v>
      </c>
      <c r="BP26" s="626"/>
      <c r="BQ26" s="626"/>
      <c r="BR26" s="626"/>
      <c r="BS26" s="627" t="s">
        <v>131</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349718</v>
      </c>
      <c r="CS26" s="624"/>
      <c r="CT26" s="624"/>
      <c r="CU26" s="624"/>
      <c r="CV26" s="624"/>
      <c r="CW26" s="624"/>
      <c r="CX26" s="624"/>
      <c r="CY26" s="625"/>
      <c r="CZ26" s="628">
        <v>9.6</v>
      </c>
      <c r="DA26" s="656"/>
      <c r="DB26" s="656"/>
      <c r="DC26" s="658"/>
      <c r="DD26" s="632">
        <v>324033</v>
      </c>
      <c r="DE26" s="624"/>
      <c r="DF26" s="624"/>
      <c r="DG26" s="624"/>
      <c r="DH26" s="624"/>
      <c r="DI26" s="624"/>
      <c r="DJ26" s="624"/>
      <c r="DK26" s="625"/>
      <c r="DL26" s="632" t="s">
        <v>131</v>
      </c>
      <c r="DM26" s="624"/>
      <c r="DN26" s="624"/>
      <c r="DO26" s="624"/>
      <c r="DP26" s="624"/>
      <c r="DQ26" s="624"/>
      <c r="DR26" s="624"/>
      <c r="DS26" s="624"/>
      <c r="DT26" s="624"/>
      <c r="DU26" s="624"/>
      <c r="DV26" s="625"/>
      <c r="DW26" s="628" t="s">
        <v>131</v>
      </c>
      <c r="DX26" s="656"/>
      <c r="DY26" s="656"/>
      <c r="DZ26" s="656"/>
      <c r="EA26" s="656"/>
      <c r="EB26" s="656"/>
      <c r="EC26" s="657"/>
    </row>
    <row r="27" spans="2:133" ht="11.25" customHeight="1" x14ac:dyDescent="0.15">
      <c r="B27" s="620" t="s">
        <v>301</v>
      </c>
      <c r="C27" s="621"/>
      <c r="D27" s="621"/>
      <c r="E27" s="621"/>
      <c r="F27" s="621"/>
      <c r="G27" s="621"/>
      <c r="H27" s="621"/>
      <c r="I27" s="621"/>
      <c r="J27" s="621"/>
      <c r="K27" s="621"/>
      <c r="L27" s="621"/>
      <c r="M27" s="621"/>
      <c r="N27" s="621"/>
      <c r="O27" s="621"/>
      <c r="P27" s="621"/>
      <c r="Q27" s="622"/>
      <c r="R27" s="623">
        <v>17045</v>
      </c>
      <c r="S27" s="624"/>
      <c r="T27" s="624"/>
      <c r="U27" s="624"/>
      <c r="V27" s="624"/>
      <c r="W27" s="624"/>
      <c r="X27" s="624"/>
      <c r="Y27" s="625"/>
      <c r="Z27" s="626">
        <v>0.4</v>
      </c>
      <c r="AA27" s="626"/>
      <c r="AB27" s="626"/>
      <c r="AC27" s="626"/>
      <c r="AD27" s="627" t="s">
        <v>131</v>
      </c>
      <c r="AE27" s="627"/>
      <c r="AF27" s="627"/>
      <c r="AG27" s="627"/>
      <c r="AH27" s="627"/>
      <c r="AI27" s="627"/>
      <c r="AJ27" s="627"/>
      <c r="AK27" s="627"/>
      <c r="AL27" s="628" t="s">
        <v>131</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189224</v>
      </c>
      <c r="BH27" s="624"/>
      <c r="BI27" s="624"/>
      <c r="BJ27" s="624"/>
      <c r="BK27" s="624"/>
      <c r="BL27" s="624"/>
      <c r="BM27" s="624"/>
      <c r="BN27" s="625"/>
      <c r="BO27" s="626">
        <v>100</v>
      </c>
      <c r="BP27" s="626"/>
      <c r="BQ27" s="626"/>
      <c r="BR27" s="626"/>
      <c r="BS27" s="627" t="s">
        <v>131</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153108</v>
      </c>
      <c r="CS27" s="654"/>
      <c r="CT27" s="654"/>
      <c r="CU27" s="654"/>
      <c r="CV27" s="654"/>
      <c r="CW27" s="654"/>
      <c r="CX27" s="654"/>
      <c r="CY27" s="655"/>
      <c r="CZ27" s="628">
        <v>4.2</v>
      </c>
      <c r="DA27" s="656"/>
      <c r="DB27" s="656"/>
      <c r="DC27" s="658"/>
      <c r="DD27" s="632">
        <v>41309</v>
      </c>
      <c r="DE27" s="654"/>
      <c r="DF27" s="654"/>
      <c r="DG27" s="654"/>
      <c r="DH27" s="654"/>
      <c r="DI27" s="654"/>
      <c r="DJ27" s="654"/>
      <c r="DK27" s="655"/>
      <c r="DL27" s="632">
        <v>41239</v>
      </c>
      <c r="DM27" s="654"/>
      <c r="DN27" s="654"/>
      <c r="DO27" s="654"/>
      <c r="DP27" s="654"/>
      <c r="DQ27" s="654"/>
      <c r="DR27" s="654"/>
      <c r="DS27" s="654"/>
      <c r="DT27" s="654"/>
      <c r="DU27" s="654"/>
      <c r="DV27" s="655"/>
      <c r="DW27" s="628">
        <v>2.5</v>
      </c>
      <c r="DX27" s="656"/>
      <c r="DY27" s="656"/>
      <c r="DZ27" s="656"/>
      <c r="EA27" s="656"/>
      <c r="EB27" s="656"/>
      <c r="EC27" s="657"/>
    </row>
    <row r="28" spans="2:133" ht="11.25" customHeight="1" x14ac:dyDescent="0.15">
      <c r="B28" s="620" t="s">
        <v>304</v>
      </c>
      <c r="C28" s="621"/>
      <c r="D28" s="621"/>
      <c r="E28" s="621"/>
      <c r="F28" s="621"/>
      <c r="G28" s="621"/>
      <c r="H28" s="621"/>
      <c r="I28" s="621"/>
      <c r="J28" s="621"/>
      <c r="K28" s="621"/>
      <c r="L28" s="621"/>
      <c r="M28" s="621"/>
      <c r="N28" s="621"/>
      <c r="O28" s="621"/>
      <c r="P28" s="621"/>
      <c r="Q28" s="622"/>
      <c r="R28" s="623">
        <v>17625</v>
      </c>
      <c r="S28" s="624"/>
      <c r="T28" s="624"/>
      <c r="U28" s="624"/>
      <c r="V28" s="624"/>
      <c r="W28" s="624"/>
      <c r="X28" s="624"/>
      <c r="Y28" s="625"/>
      <c r="Z28" s="626">
        <v>0.5</v>
      </c>
      <c r="AA28" s="626"/>
      <c r="AB28" s="626"/>
      <c r="AC28" s="626"/>
      <c r="AD28" s="627">
        <v>2</v>
      </c>
      <c r="AE28" s="627"/>
      <c r="AF28" s="627"/>
      <c r="AG28" s="627"/>
      <c r="AH28" s="627"/>
      <c r="AI28" s="627"/>
      <c r="AJ28" s="627"/>
      <c r="AK28" s="627"/>
      <c r="AL28" s="628">
        <v>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867026</v>
      </c>
      <c r="CS28" s="624"/>
      <c r="CT28" s="624"/>
      <c r="CU28" s="624"/>
      <c r="CV28" s="624"/>
      <c r="CW28" s="624"/>
      <c r="CX28" s="624"/>
      <c r="CY28" s="625"/>
      <c r="CZ28" s="628">
        <v>23.7</v>
      </c>
      <c r="DA28" s="656"/>
      <c r="DB28" s="656"/>
      <c r="DC28" s="658"/>
      <c r="DD28" s="632">
        <v>867026</v>
      </c>
      <c r="DE28" s="624"/>
      <c r="DF28" s="624"/>
      <c r="DG28" s="624"/>
      <c r="DH28" s="624"/>
      <c r="DI28" s="624"/>
      <c r="DJ28" s="624"/>
      <c r="DK28" s="625"/>
      <c r="DL28" s="632">
        <v>174626</v>
      </c>
      <c r="DM28" s="624"/>
      <c r="DN28" s="624"/>
      <c r="DO28" s="624"/>
      <c r="DP28" s="624"/>
      <c r="DQ28" s="624"/>
      <c r="DR28" s="624"/>
      <c r="DS28" s="624"/>
      <c r="DT28" s="624"/>
      <c r="DU28" s="624"/>
      <c r="DV28" s="625"/>
      <c r="DW28" s="628">
        <v>10.8</v>
      </c>
      <c r="DX28" s="656"/>
      <c r="DY28" s="656"/>
      <c r="DZ28" s="656"/>
      <c r="EA28" s="656"/>
      <c r="EB28" s="656"/>
      <c r="EC28" s="657"/>
    </row>
    <row r="29" spans="2:133" ht="11.25" customHeight="1" x14ac:dyDescent="0.15">
      <c r="B29" s="620" t="s">
        <v>306</v>
      </c>
      <c r="C29" s="621"/>
      <c r="D29" s="621"/>
      <c r="E29" s="621"/>
      <c r="F29" s="621"/>
      <c r="G29" s="621"/>
      <c r="H29" s="621"/>
      <c r="I29" s="621"/>
      <c r="J29" s="621"/>
      <c r="K29" s="621"/>
      <c r="L29" s="621"/>
      <c r="M29" s="621"/>
      <c r="N29" s="621"/>
      <c r="O29" s="621"/>
      <c r="P29" s="621"/>
      <c r="Q29" s="622"/>
      <c r="R29" s="623">
        <v>1597</v>
      </c>
      <c r="S29" s="624"/>
      <c r="T29" s="624"/>
      <c r="U29" s="624"/>
      <c r="V29" s="624"/>
      <c r="W29" s="624"/>
      <c r="X29" s="624"/>
      <c r="Y29" s="625"/>
      <c r="Z29" s="626">
        <v>0</v>
      </c>
      <c r="AA29" s="626"/>
      <c r="AB29" s="626"/>
      <c r="AC29" s="626"/>
      <c r="AD29" s="627" t="s">
        <v>131</v>
      </c>
      <c r="AE29" s="627"/>
      <c r="AF29" s="627"/>
      <c r="AG29" s="627"/>
      <c r="AH29" s="627"/>
      <c r="AI29" s="627"/>
      <c r="AJ29" s="627"/>
      <c r="AK29" s="627"/>
      <c r="AL29" s="628" t="s">
        <v>131</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307</v>
      </c>
      <c r="CE29" s="662"/>
      <c r="CF29" s="620" t="s">
        <v>308</v>
      </c>
      <c r="CG29" s="621"/>
      <c r="CH29" s="621"/>
      <c r="CI29" s="621"/>
      <c r="CJ29" s="621"/>
      <c r="CK29" s="621"/>
      <c r="CL29" s="621"/>
      <c r="CM29" s="621"/>
      <c r="CN29" s="621"/>
      <c r="CO29" s="621"/>
      <c r="CP29" s="621"/>
      <c r="CQ29" s="622"/>
      <c r="CR29" s="623">
        <v>867026</v>
      </c>
      <c r="CS29" s="654"/>
      <c r="CT29" s="654"/>
      <c r="CU29" s="654"/>
      <c r="CV29" s="654"/>
      <c r="CW29" s="654"/>
      <c r="CX29" s="654"/>
      <c r="CY29" s="655"/>
      <c r="CZ29" s="628">
        <v>23.7</v>
      </c>
      <c r="DA29" s="656"/>
      <c r="DB29" s="656"/>
      <c r="DC29" s="658"/>
      <c r="DD29" s="632">
        <v>867026</v>
      </c>
      <c r="DE29" s="654"/>
      <c r="DF29" s="654"/>
      <c r="DG29" s="654"/>
      <c r="DH29" s="654"/>
      <c r="DI29" s="654"/>
      <c r="DJ29" s="654"/>
      <c r="DK29" s="655"/>
      <c r="DL29" s="632">
        <v>174626</v>
      </c>
      <c r="DM29" s="654"/>
      <c r="DN29" s="654"/>
      <c r="DO29" s="654"/>
      <c r="DP29" s="654"/>
      <c r="DQ29" s="654"/>
      <c r="DR29" s="654"/>
      <c r="DS29" s="654"/>
      <c r="DT29" s="654"/>
      <c r="DU29" s="654"/>
      <c r="DV29" s="655"/>
      <c r="DW29" s="628">
        <v>10.8</v>
      </c>
      <c r="DX29" s="656"/>
      <c r="DY29" s="656"/>
      <c r="DZ29" s="656"/>
      <c r="EA29" s="656"/>
      <c r="EB29" s="656"/>
      <c r="EC29" s="657"/>
    </row>
    <row r="30" spans="2:133" ht="11.25" customHeight="1" x14ac:dyDescent="0.15">
      <c r="B30" s="620" t="s">
        <v>309</v>
      </c>
      <c r="C30" s="621"/>
      <c r="D30" s="621"/>
      <c r="E30" s="621"/>
      <c r="F30" s="621"/>
      <c r="G30" s="621"/>
      <c r="H30" s="621"/>
      <c r="I30" s="621"/>
      <c r="J30" s="621"/>
      <c r="K30" s="621"/>
      <c r="L30" s="621"/>
      <c r="M30" s="621"/>
      <c r="N30" s="621"/>
      <c r="O30" s="621"/>
      <c r="P30" s="621"/>
      <c r="Q30" s="622"/>
      <c r="R30" s="623">
        <v>306475</v>
      </c>
      <c r="S30" s="624"/>
      <c r="T30" s="624"/>
      <c r="U30" s="624"/>
      <c r="V30" s="624"/>
      <c r="W30" s="624"/>
      <c r="X30" s="624"/>
      <c r="Y30" s="625"/>
      <c r="Z30" s="626">
        <v>7.9</v>
      </c>
      <c r="AA30" s="626"/>
      <c r="AB30" s="626"/>
      <c r="AC30" s="626"/>
      <c r="AD30" s="627" t="s">
        <v>131</v>
      </c>
      <c r="AE30" s="627"/>
      <c r="AF30" s="627"/>
      <c r="AG30" s="627"/>
      <c r="AH30" s="627"/>
      <c r="AI30" s="627"/>
      <c r="AJ30" s="627"/>
      <c r="AK30" s="627"/>
      <c r="AL30" s="628" t="s">
        <v>131</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310</v>
      </c>
      <c r="BH30" s="659"/>
      <c r="BI30" s="659"/>
      <c r="BJ30" s="659"/>
      <c r="BK30" s="659"/>
      <c r="BL30" s="659"/>
      <c r="BM30" s="659"/>
      <c r="BN30" s="659"/>
      <c r="BO30" s="659"/>
      <c r="BP30" s="659"/>
      <c r="BQ30" s="660"/>
      <c r="BR30" s="605" t="s">
        <v>311</v>
      </c>
      <c r="BS30" s="659"/>
      <c r="BT30" s="659"/>
      <c r="BU30" s="659"/>
      <c r="BV30" s="659"/>
      <c r="BW30" s="659"/>
      <c r="BX30" s="659"/>
      <c r="BY30" s="659"/>
      <c r="BZ30" s="659"/>
      <c r="CA30" s="659"/>
      <c r="CB30" s="660"/>
      <c r="CD30" s="663"/>
      <c r="CE30" s="664"/>
      <c r="CF30" s="620" t="s">
        <v>312</v>
      </c>
      <c r="CG30" s="621"/>
      <c r="CH30" s="621"/>
      <c r="CI30" s="621"/>
      <c r="CJ30" s="621"/>
      <c r="CK30" s="621"/>
      <c r="CL30" s="621"/>
      <c r="CM30" s="621"/>
      <c r="CN30" s="621"/>
      <c r="CO30" s="621"/>
      <c r="CP30" s="621"/>
      <c r="CQ30" s="622"/>
      <c r="CR30" s="623">
        <v>864162</v>
      </c>
      <c r="CS30" s="624"/>
      <c r="CT30" s="624"/>
      <c r="CU30" s="624"/>
      <c r="CV30" s="624"/>
      <c r="CW30" s="624"/>
      <c r="CX30" s="624"/>
      <c r="CY30" s="625"/>
      <c r="CZ30" s="628">
        <v>23.7</v>
      </c>
      <c r="DA30" s="656"/>
      <c r="DB30" s="656"/>
      <c r="DC30" s="658"/>
      <c r="DD30" s="632">
        <v>864162</v>
      </c>
      <c r="DE30" s="624"/>
      <c r="DF30" s="624"/>
      <c r="DG30" s="624"/>
      <c r="DH30" s="624"/>
      <c r="DI30" s="624"/>
      <c r="DJ30" s="624"/>
      <c r="DK30" s="625"/>
      <c r="DL30" s="632">
        <v>171762</v>
      </c>
      <c r="DM30" s="624"/>
      <c r="DN30" s="624"/>
      <c r="DO30" s="624"/>
      <c r="DP30" s="624"/>
      <c r="DQ30" s="624"/>
      <c r="DR30" s="624"/>
      <c r="DS30" s="624"/>
      <c r="DT30" s="624"/>
      <c r="DU30" s="624"/>
      <c r="DV30" s="625"/>
      <c r="DW30" s="628">
        <v>10.6</v>
      </c>
      <c r="DX30" s="656"/>
      <c r="DY30" s="656"/>
      <c r="DZ30" s="656"/>
      <c r="EA30" s="656"/>
      <c r="EB30" s="656"/>
      <c r="EC30" s="657"/>
    </row>
    <row r="31" spans="2:133" ht="11.25" customHeight="1" x14ac:dyDescent="0.15">
      <c r="B31" s="636" t="s">
        <v>313</v>
      </c>
      <c r="C31" s="637"/>
      <c r="D31" s="637"/>
      <c r="E31" s="637"/>
      <c r="F31" s="637"/>
      <c r="G31" s="637"/>
      <c r="H31" s="637"/>
      <c r="I31" s="637"/>
      <c r="J31" s="637"/>
      <c r="K31" s="637"/>
      <c r="L31" s="637"/>
      <c r="M31" s="637"/>
      <c r="N31" s="637"/>
      <c r="O31" s="637"/>
      <c r="P31" s="637"/>
      <c r="Q31" s="638"/>
      <c r="R31" s="623" t="s">
        <v>253</v>
      </c>
      <c r="S31" s="624"/>
      <c r="T31" s="624"/>
      <c r="U31" s="624"/>
      <c r="V31" s="624"/>
      <c r="W31" s="624"/>
      <c r="X31" s="624"/>
      <c r="Y31" s="625"/>
      <c r="Z31" s="626" t="s">
        <v>131</v>
      </c>
      <c r="AA31" s="626"/>
      <c r="AB31" s="626"/>
      <c r="AC31" s="626"/>
      <c r="AD31" s="627" t="s">
        <v>131</v>
      </c>
      <c r="AE31" s="627"/>
      <c r="AF31" s="627"/>
      <c r="AG31" s="627"/>
      <c r="AH31" s="627"/>
      <c r="AI31" s="627"/>
      <c r="AJ31" s="627"/>
      <c r="AK31" s="627"/>
      <c r="AL31" s="628" t="s">
        <v>131</v>
      </c>
      <c r="AM31" s="629"/>
      <c r="AN31" s="629"/>
      <c r="AO31" s="630"/>
      <c r="AP31" s="667" t="s">
        <v>314</v>
      </c>
      <c r="AQ31" s="668"/>
      <c r="AR31" s="668"/>
      <c r="AS31" s="668"/>
      <c r="AT31" s="673" t="s">
        <v>315</v>
      </c>
      <c r="AU31" s="218"/>
      <c r="AV31" s="218"/>
      <c r="AW31" s="218"/>
      <c r="AX31" s="609" t="s">
        <v>190</v>
      </c>
      <c r="AY31" s="610"/>
      <c r="AZ31" s="610"/>
      <c r="BA31" s="610"/>
      <c r="BB31" s="610"/>
      <c r="BC31" s="610"/>
      <c r="BD31" s="610"/>
      <c r="BE31" s="610"/>
      <c r="BF31" s="611"/>
      <c r="BG31" s="676">
        <v>99.7</v>
      </c>
      <c r="BH31" s="677"/>
      <c r="BI31" s="677"/>
      <c r="BJ31" s="677"/>
      <c r="BK31" s="677"/>
      <c r="BL31" s="677"/>
      <c r="BM31" s="618">
        <v>99.3</v>
      </c>
      <c r="BN31" s="677"/>
      <c r="BO31" s="677"/>
      <c r="BP31" s="677"/>
      <c r="BQ31" s="678"/>
      <c r="BR31" s="676">
        <v>99.9</v>
      </c>
      <c r="BS31" s="677"/>
      <c r="BT31" s="677"/>
      <c r="BU31" s="677"/>
      <c r="BV31" s="677"/>
      <c r="BW31" s="677"/>
      <c r="BX31" s="618">
        <v>99.5</v>
      </c>
      <c r="BY31" s="677"/>
      <c r="BZ31" s="677"/>
      <c r="CA31" s="677"/>
      <c r="CB31" s="678"/>
      <c r="CD31" s="663"/>
      <c r="CE31" s="664"/>
      <c r="CF31" s="620" t="s">
        <v>316</v>
      </c>
      <c r="CG31" s="621"/>
      <c r="CH31" s="621"/>
      <c r="CI31" s="621"/>
      <c r="CJ31" s="621"/>
      <c r="CK31" s="621"/>
      <c r="CL31" s="621"/>
      <c r="CM31" s="621"/>
      <c r="CN31" s="621"/>
      <c r="CO31" s="621"/>
      <c r="CP31" s="621"/>
      <c r="CQ31" s="622"/>
      <c r="CR31" s="623">
        <v>2864</v>
      </c>
      <c r="CS31" s="654"/>
      <c r="CT31" s="654"/>
      <c r="CU31" s="654"/>
      <c r="CV31" s="654"/>
      <c r="CW31" s="654"/>
      <c r="CX31" s="654"/>
      <c r="CY31" s="655"/>
      <c r="CZ31" s="628">
        <v>0.1</v>
      </c>
      <c r="DA31" s="656"/>
      <c r="DB31" s="656"/>
      <c r="DC31" s="658"/>
      <c r="DD31" s="632">
        <v>2864</v>
      </c>
      <c r="DE31" s="654"/>
      <c r="DF31" s="654"/>
      <c r="DG31" s="654"/>
      <c r="DH31" s="654"/>
      <c r="DI31" s="654"/>
      <c r="DJ31" s="654"/>
      <c r="DK31" s="655"/>
      <c r="DL31" s="632">
        <v>2864</v>
      </c>
      <c r="DM31" s="654"/>
      <c r="DN31" s="654"/>
      <c r="DO31" s="654"/>
      <c r="DP31" s="654"/>
      <c r="DQ31" s="654"/>
      <c r="DR31" s="654"/>
      <c r="DS31" s="654"/>
      <c r="DT31" s="654"/>
      <c r="DU31" s="654"/>
      <c r="DV31" s="655"/>
      <c r="DW31" s="628">
        <v>0.2</v>
      </c>
      <c r="DX31" s="656"/>
      <c r="DY31" s="656"/>
      <c r="DZ31" s="656"/>
      <c r="EA31" s="656"/>
      <c r="EB31" s="656"/>
      <c r="EC31" s="657"/>
    </row>
    <row r="32" spans="2:133" ht="11.25" customHeight="1" x14ac:dyDescent="0.15">
      <c r="B32" s="620" t="s">
        <v>317</v>
      </c>
      <c r="C32" s="621"/>
      <c r="D32" s="621"/>
      <c r="E32" s="621"/>
      <c r="F32" s="621"/>
      <c r="G32" s="621"/>
      <c r="H32" s="621"/>
      <c r="I32" s="621"/>
      <c r="J32" s="621"/>
      <c r="K32" s="621"/>
      <c r="L32" s="621"/>
      <c r="M32" s="621"/>
      <c r="N32" s="621"/>
      <c r="O32" s="621"/>
      <c r="P32" s="621"/>
      <c r="Q32" s="622"/>
      <c r="R32" s="623">
        <v>109639</v>
      </c>
      <c r="S32" s="624"/>
      <c r="T32" s="624"/>
      <c r="U32" s="624"/>
      <c r="V32" s="624"/>
      <c r="W32" s="624"/>
      <c r="X32" s="624"/>
      <c r="Y32" s="625"/>
      <c r="Z32" s="626">
        <v>2.8</v>
      </c>
      <c r="AA32" s="626"/>
      <c r="AB32" s="626"/>
      <c r="AC32" s="626"/>
      <c r="AD32" s="627" t="s">
        <v>131</v>
      </c>
      <c r="AE32" s="627"/>
      <c r="AF32" s="627"/>
      <c r="AG32" s="627"/>
      <c r="AH32" s="627"/>
      <c r="AI32" s="627"/>
      <c r="AJ32" s="627"/>
      <c r="AK32" s="627"/>
      <c r="AL32" s="628" t="s">
        <v>131</v>
      </c>
      <c r="AM32" s="629"/>
      <c r="AN32" s="629"/>
      <c r="AO32" s="630"/>
      <c r="AP32" s="669"/>
      <c r="AQ32" s="670"/>
      <c r="AR32" s="670"/>
      <c r="AS32" s="670"/>
      <c r="AT32" s="674"/>
      <c r="AU32" s="214" t="s">
        <v>318</v>
      </c>
      <c r="AX32" s="620" t="s">
        <v>319</v>
      </c>
      <c r="AY32" s="621"/>
      <c r="AZ32" s="621"/>
      <c r="BA32" s="621"/>
      <c r="BB32" s="621"/>
      <c r="BC32" s="621"/>
      <c r="BD32" s="621"/>
      <c r="BE32" s="621"/>
      <c r="BF32" s="622"/>
      <c r="BG32" s="679">
        <v>99.7</v>
      </c>
      <c r="BH32" s="654"/>
      <c r="BI32" s="654"/>
      <c r="BJ32" s="654"/>
      <c r="BK32" s="654"/>
      <c r="BL32" s="654"/>
      <c r="BM32" s="629">
        <v>99.7</v>
      </c>
      <c r="BN32" s="654"/>
      <c r="BO32" s="654"/>
      <c r="BP32" s="654"/>
      <c r="BQ32" s="680"/>
      <c r="BR32" s="679">
        <v>100</v>
      </c>
      <c r="BS32" s="654"/>
      <c r="BT32" s="654"/>
      <c r="BU32" s="654"/>
      <c r="BV32" s="654"/>
      <c r="BW32" s="654"/>
      <c r="BX32" s="629">
        <v>100</v>
      </c>
      <c r="BY32" s="654"/>
      <c r="BZ32" s="654"/>
      <c r="CA32" s="654"/>
      <c r="CB32" s="680"/>
      <c r="CD32" s="665"/>
      <c r="CE32" s="666"/>
      <c r="CF32" s="620" t="s">
        <v>320</v>
      </c>
      <c r="CG32" s="621"/>
      <c r="CH32" s="621"/>
      <c r="CI32" s="621"/>
      <c r="CJ32" s="621"/>
      <c r="CK32" s="621"/>
      <c r="CL32" s="621"/>
      <c r="CM32" s="621"/>
      <c r="CN32" s="621"/>
      <c r="CO32" s="621"/>
      <c r="CP32" s="621"/>
      <c r="CQ32" s="622"/>
      <c r="CR32" s="623" t="s">
        <v>131</v>
      </c>
      <c r="CS32" s="624"/>
      <c r="CT32" s="624"/>
      <c r="CU32" s="624"/>
      <c r="CV32" s="624"/>
      <c r="CW32" s="624"/>
      <c r="CX32" s="624"/>
      <c r="CY32" s="625"/>
      <c r="CZ32" s="628" t="s">
        <v>131</v>
      </c>
      <c r="DA32" s="656"/>
      <c r="DB32" s="656"/>
      <c r="DC32" s="658"/>
      <c r="DD32" s="632" t="s">
        <v>131</v>
      </c>
      <c r="DE32" s="624"/>
      <c r="DF32" s="624"/>
      <c r="DG32" s="624"/>
      <c r="DH32" s="624"/>
      <c r="DI32" s="624"/>
      <c r="DJ32" s="624"/>
      <c r="DK32" s="625"/>
      <c r="DL32" s="632" t="s">
        <v>131</v>
      </c>
      <c r="DM32" s="624"/>
      <c r="DN32" s="624"/>
      <c r="DO32" s="624"/>
      <c r="DP32" s="624"/>
      <c r="DQ32" s="624"/>
      <c r="DR32" s="624"/>
      <c r="DS32" s="624"/>
      <c r="DT32" s="624"/>
      <c r="DU32" s="624"/>
      <c r="DV32" s="625"/>
      <c r="DW32" s="628" t="s">
        <v>131</v>
      </c>
      <c r="DX32" s="656"/>
      <c r="DY32" s="656"/>
      <c r="DZ32" s="656"/>
      <c r="EA32" s="656"/>
      <c r="EB32" s="656"/>
      <c r="EC32" s="657"/>
    </row>
    <row r="33" spans="2:133" ht="11.25" customHeight="1" x14ac:dyDescent="0.15">
      <c r="B33" s="620" t="s">
        <v>321</v>
      </c>
      <c r="C33" s="621"/>
      <c r="D33" s="621"/>
      <c r="E33" s="621"/>
      <c r="F33" s="621"/>
      <c r="G33" s="621"/>
      <c r="H33" s="621"/>
      <c r="I33" s="621"/>
      <c r="J33" s="621"/>
      <c r="K33" s="621"/>
      <c r="L33" s="621"/>
      <c r="M33" s="621"/>
      <c r="N33" s="621"/>
      <c r="O33" s="621"/>
      <c r="P33" s="621"/>
      <c r="Q33" s="622"/>
      <c r="R33" s="623">
        <v>16497</v>
      </c>
      <c r="S33" s="624"/>
      <c r="T33" s="624"/>
      <c r="U33" s="624"/>
      <c r="V33" s="624"/>
      <c r="W33" s="624"/>
      <c r="X33" s="624"/>
      <c r="Y33" s="625"/>
      <c r="Z33" s="626">
        <v>0.4</v>
      </c>
      <c r="AA33" s="626"/>
      <c r="AB33" s="626"/>
      <c r="AC33" s="626"/>
      <c r="AD33" s="627">
        <v>220</v>
      </c>
      <c r="AE33" s="627"/>
      <c r="AF33" s="627"/>
      <c r="AG33" s="627"/>
      <c r="AH33" s="627"/>
      <c r="AI33" s="627"/>
      <c r="AJ33" s="627"/>
      <c r="AK33" s="627"/>
      <c r="AL33" s="628">
        <v>0</v>
      </c>
      <c r="AM33" s="629"/>
      <c r="AN33" s="629"/>
      <c r="AO33" s="630"/>
      <c r="AP33" s="671"/>
      <c r="AQ33" s="672"/>
      <c r="AR33" s="672"/>
      <c r="AS33" s="672"/>
      <c r="AT33" s="675"/>
      <c r="AU33" s="219"/>
      <c r="AV33" s="219"/>
      <c r="AW33" s="219"/>
      <c r="AX33" s="644" t="s">
        <v>322</v>
      </c>
      <c r="AY33" s="645"/>
      <c r="AZ33" s="645"/>
      <c r="BA33" s="645"/>
      <c r="BB33" s="645"/>
      <c r="BC33" s="645"/>
      <c r="BD33" s="645"/>
      <c r="BE33" s="645"/>
      <c r="BF33" s="646"/>
      <c r="BG33" s="681">
        <v>99.6</v>
      </c>
      <c r="BH33" s="682"/>
      <c r="BI33" s="682"/>
      <c r="BJ33" s="682"/>
      <c r="BK33" s="682"/>
      <c r="BL33" s="682"/>
      <c r="BM33" s="683">
        <v>98.7</v>
      </c>
      <c r="BN33" s="682"/>
      <c r="BO33" s="682"/>
      <c r="BP33" s="682"/>
      <c r="BQ33" s="684"/>
      <c r="BR33" s="681">
        <v>99.8</v>
      </c>
      <c r="BS33" s="682"/>
      <c r="BT33" s="682"/>
      <c r="BU33" s="682"/>
      <c r="BV33" s="682"/>
      <c r="BW33" s="682"/>
      <c r="BX33" s="683">
        <v>98.9</v>
      </c>
      <c r="BY33" s="682"/>
      <c r="BZ33" s="682"/>
      <c r="CA33" s="682"/>
      <c r="CB33" s="684"/>
      <c r="CD33" s="620" t="s">
        <v>323</v>
      </c>
      <c r="CE33" s="621"/>
      <c r="CF33" s="621"/>
      <c r="CG33" s="621"/>
      <c r="CH33" s="621"/>
      <c r="CI33" s="621"/>
      <c r="CJ33" s="621"/>
      <c r="CK33" s="621"/>
      <c r="CL33" s="621"/>
      <c r="CM33" s="621"/>
      <c r="CN33" s="621"/>
      <c r="CO33" s="621"/>
      <c r="CP33" s="621"/>
      <c r="CQ33" s="622"/>
      <c r="CR33" s="623">
        <v>1608554</v>
      </c>
      <c r="CS33" s="654"/>
      <c r="CT33" s="654"/>
      <c r="CU33" s="654"/>
      <c r="CV33" s="654"/>
      <c r="CW33" s="654"/>
      <c r="CX33" s="654"/>
      <c r="CY33" s="655"/>
      <c r="CZ33" s="628">
        <v>44</v>
      </c>
      <c r="DA33" s="656"/>
      <c r="DB33" s="656"/>
      <c r="DC33" s="658"/>
      <c r="DD33" s="632">
        <v>1133642</v>
      </c>
      <c r="DE33" s="654"/>
      <c r="DF33" s="654"/>
      <c r="DG33" s="654"/>
      <c r="DH33" s="654"/>
      <c r="DI33" s="654"/>
      <c r="DJ33" s="654"/>
      <c r="DK33" s="655"/>
      <c r="DL33" s="632">
        <v>496250</v>
      </c>
      <c r="DM33" s="654"/>
      <c r="DN33" s="654"/>
      <c r="DO33" s="654"/>
      <c r="DP33" s="654"/>
      <c r="DQ33" s="654"/>
      <c r="DR33" s="654"/>
      <c r="DS33" s="654"/>
      <c r="DT33" s="654"/>
      <c r="DU33" s="654"/>
      <c r="DV33" s="655"/>
      <c r="DW33" s="628">
        <v>30.6</v>
      </c>
      <c r="DX33" s="656"/>
      <c r="DY33" s="656"/>
      <c r="DZ33" s="656"/>
      <c r="EA33" s="656"/>
      <c r="EB33" s="656"/>
      <c r="EC33" s="657"/>
    </row>
    <row r="34" spans="2:133" ht="11.25" customHeight="1" x14ac:dyDescent="0.15">
      <c r="B34" s="620" t="s">
        <v>324</v>
      </c>
      <c r="C34" s="621"/>
      <c r="D34" s="621"/>
      <c r="E34" s="621"/>
      <c r="F34" s="621"/>
      <c r="G34" s="621"/>
      <c r="H34" s="621"/>
      <c r="I34" s="621"/>
      <c r="J34" s="621"/>
      <c r="K34" s="621"/>
      <c r="L34" s="621"/>
      <c r="M34" s="621"/>
      <c r="N34" s="621"/>
      <c r="O34" s="621"/>
      <c r="P34" s="621"/>
      <c r="Q34" s="622"/>
      <c r="R34" s="623">
        <v>146045</v>
      </c>
      <c r="S34" s="624"/>
      <c r="T34" s="624"/>
      <c r="U34" s="624"/>
      <c r="V34" s="624"/>
      <c r="W34" s="624"/>
      <c r="X34" s="624"/>
      <c r="Y34" s="625"/>
      <c r="Z34" s="626">
        <v>3.8</v>
      </c>
      <c r="AA34" s="626"/>
      <c r="AB34" s="626"/>
      <c r="AC34" s="626"/>
      <c r="AD34" s="627" t="s">
        <v>131</v>
      </c>
      <c r="AE34" s="627"/>
      <c r="AF34" s="627"/>
      <c r="AG34" s="627"/>
      <c r="AH34" s="627"/>
      <c r="AI34" s="627"/>
      <c r="AJ34" s="627"/>
      <c r="AK34" s="627"/>
      <c r="AL34" s="628" t="s">
        <v>131</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451279</v>
      </c>
      <c r="CS34" s="624"/>
      <c r="CT34" s="624"/>
      <c r="CU34" s="624"/>
      <c r="CV34" s="624"/>
      <c r="CW34" s="624"/>
      <c r="CX34" s="624"/>
      <c r="CY34" s="625"/>
      <c r="CZ34" s="628">
        <v>12.4</v>
      </c>
      <c r="DA34" s="656"/>
      <c r="DB34" s="656"/>
      <c r="DC34" s="658"/>
      <c r="DD34" s="632">
        <v>253456</v>
      </c>
      <c r="DE34" s="624"/>
      <c r="DF34" s="624"/>
      <c r="DG34" s="624"/>
      <c r="DH34" s="624"/>
      <c r="DI34" s="624"/>
      <c r="DJ34" s="624"/>
      <c r="DK34" s="625"/>
      <c r="DL34" s="632">
        <v>215444</v>
      </c>
      <c r="DM34" s="624"/>
      <c r="DN34" s="624"/>
      <c r="DO34" s="624"/>
      <c r="DP34" s="624"/>
      <c r="DQ34" s="624"/>
      <c r="DR34" s="624"/>
      <c r="DS34" s="624"/>
      <c r="DT34" s="624"/>
      <c r="DU34" s="624"/>
      <c r="DV34" s="625"/>
      <c r="DW34" s="628">
        <v>13.3</v>
      </c>
      <c r="DX34" s="656"/>
      <c r="DY34" s="656"/>
      <c r="DZ34" s="656"/>
      <c r="EA34" s="656"/>
      <c r="EB34" s="656"/>
      <c r="EC34" s="657"/>
    </row>
    <row r="35" spans="2:133" ht="11.25" customHeight="1" x14ac:dyDescent="0.15">
      <c r="B35" s="620" t="s">
        <v>326</v>
      </c>
      <c r="C35" s="621"/>
      <c r="D35" s="621"/>
      <c r="E35" s="621"/>
      <c r="F35" s="621"/>
      <c r="G35" s="621"/>
      <c r="H35" s="621"/>
      <c r="I35" s="621"/>
      <c r="J35" s="621"/>
      <c r="K35" s="621"/>
      <c r="L35" s="621"/>
      <c r="M35" s="621"/>
      <c r="N35" s="621"/>
      <c r="O35" s="621"/>
      <c r="P35" s="621"/>
      <c r="Q35" s="622"/>
      <c r="R35" s="623">
        <v>1018456</v>
      </c>
      <c r="S35" s="624"/>
      <c r="T35" s="624"/>
      <c r="U35" s="624"/>
      <c r="V35" s="624"/>
      <c r="W35" s="624"/>
      <c r="X35" s="624"/>
      <c r="Y35" s="625"/>
      <c r="Z35" s="626">
        <v>26.3</v>
      </c>
      <c r="AA35" s="626"/>
      <c r="AB35" s="626"/>
      <c r="AC35" s="626"/>
      <c r="AD35" s="627" t="s">
        <v>131</v>
      </c>
      <c r="AE35" s="627"/>
      <c r="AF35" s="627"/>
      <c r="AG35" s="627"/>
      <c r="AH35" s="627"/>
      <c r="AI35" s="627"/>
      <c r="AJ35" s="627"/>
      <c r="AK35" s="627"/>
      <c r="AL35" s="628" t="s">
        <v>131</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18492</v>
      </c>
      <c r="CS35" s="654"/>
      <c r="CT35" s="654"/>
      <c r="CU35" s="654"/>
      <c r="CV35" s="654"/>
      <c r="CW35" s="654"/>
      <c r="CX35" s="654"/>
      <c r="CY35" s="655"/>
      <c r="CZ35" s="628">
        <v>0.5</v>
      </c>
      <c r="DA35" s="656"/>
      <c r="DB35" s="656"/>
      <c r="DC35" s="658"/>
      <c r="DD35" s="632">
        <v>18492</v>
      </c>
      <c r="DE35" s="654"/>
      <c r="DF35" s="654"/>
      <c r="DG35" s="654"/>
      <c r="DH35" s="654"/>
      <c r="DI35" s="654"/>
      <c r="DJ35" s="654"/>
      <c r="DK35" s="655"/>
      <c r="DL35" s="632">
        <v>18492</v>
      </c>
      <c r="DM35" s="654"/>
      <c r="DN35" s="654"/>
      <c r="DO35" s="654"/>
      <c r="DP35" s="654"/>
      <c r="DQ35" s="654"/>
      <c r="DR35" s="654"/>
      <c r="DS35" s="654"/>
      <c r="DT35" s="654"/>
      <c r="DU35" s="654"/>
      <c r="DV35" s="655"/>
      <c r="DW35" s="628">
        <v>1.1000000000000001</v>
      </c>
      <c r="DX35" s="656"/>
      <c r="DY35" s="656"/>
      <c r="DZ35" s="656"/>
      <c r="EA35" s="656"/>
      <c r="EB35" s="656"/>
      <c r="EC35" s="657"/>
    </row>
    <row r="36" spans="2:133" ht="11.25" customHeight="1" x14ac:dyDescent="0.15">
      <c r="B36" s="620" t="s">
        <v>330</v>
      </c>
      <c r="C36" s="621"/>
      <c r="D36" s="621"/>
      <c r="E36" s="621"/>
      <c r="F36" s="621"/>
      <c r="G36" s="621"/>
      <c r="H36" s="621"/>
      <c r="I36" s="621"/>
      <c r="J36" s="621"/>
      <c r="K36" s="621"/>
      <c r="L36" s="621"/>
      <c r="M36" s="621"/>
      <c r="N36" s="621"/>
      <c r="O36" s="621"/>
      <c r="P36" s="621"/>
      <c r="Q36" s="622"/>
      <c r="R36" s="623">
        <v>264821</v>
      </c>
      <c r="S36" s="624"/>
      <c r="T36" s="624"/>
      <c r="U36" s="624"/>
      <c r="V36" s="624"/>
      <c r="W36" s="624"/>
      <c r="X36" s="624"/>
      <c r="Y36" s="625"/>
      <c r="Z36" s="626">
        <v>6.8</v>
      </c>
      <c r="AA36" s="626"/>
      <c r="AB36" s="626"/>
      <c r="AC36" s="626"/>
      <c r="AD36" s="627" t="s">
        <v>131</v>
      </c>
      <c r="AE36" s="627"/>
      <c r="AF36" s="627"/>
      <c r="AG36" s="627"/>
      <c r="AH36" s="627"/>
      <c r="AI36" s="627"/>
      <c r="AJ36" s="627"/>
      <c r="AK36" s="627"/>
      <c r="AL36" s="628" t="s">
        <v>131</v>
      </c>
      <c r="AM36" s="629"/>
      <c r="AN36" s="629"/>
      <c r="AO36" s="630"/>
      <c r="AP36" s="222"/>
      <c r="AQ36" s="685" t="s">
        <v>331</v>
      </c>
      <c r="AR36" s="686"/>
      <c r="AS36" s="686"/>
      <c r="AT36" s="686"/>
      <c r="AU36" s="686"/>
      <c r="AV36" s="686"/>
      <c r="AW36" s="686"/>
      <c r="AX36" s="686"/>
      <c r="AY36" s="687"/>
      <c r="AZ36" s="612">
        <v>334395</v>
      </c>
      <c r="BA36" s="613"/>
      <c r="BB36" s="613"/>
      <c r="BC36" s="613"/>
      <c r="BD36" s="613"/>
      <c r="BE36" s="613"/>
      <c r="BF36" s="688"/>
      <c r="BG36" s="609" t="s">
        <v>332</v>
      </c>
      <c r="BH36" s="610"/>
      <c r="BI36" s="610"/>
      <c r="BJ36" s="610"/>
      <c r="BK36" s="610"/>
      <c r="BL36" s="610"/>
      <c r="BM36" s="610"/>
      <c r="BN36" s="610"/>
      <c r="BO36" s="610"/>
      <c r="BP36" s="610"/>
      <c r="BQ36" s="610"/>
      <c r="BR36" s="610"/>
      <c r="BS36" s="610"/>
      <c r="BT36" s="610"/>
      <c r="BU36" s="611"/>
      <c r="BV36" s="612">
        <v>49158</v>
      </c>
      <c r="BW36" s="613"/>
      <c r="BX36" s="613"/>
      <c r="BY36" s="613"/>
      <c r="BZ36" s="613"/>
      <c r="CA36" s="613"/>
      <c r="CB36" s="688"/>
      <c r="CD36" s="620" t="s">
        <v>333</v>
      </c>
      <c r="CE36" s="621"/>
      <c r="CF36" s="621"/>
      <c r="CG36" s="621"/>
      <c r="CH36" s="621"/>
      <c r="CI36" s="621"/>
      <c r="CJ36" s="621"/>
      <c r="CK36" s="621"/>
      <c r="CL36" s="621"/>
      <c r="CM36" s="621"/>
      <c r="CN36" s="621"/>
      <c r="CO36" s="621"/>
      <c r="CP36" s="621"/>
      <c r="CQ36" s="622"/>
      <c r="CR36" s="623">
        <v>182599</v>
      </c>
      <c r="CS36" s="624"/>
      <c r="CT36" s="624"/>
      <c r="CU36" s="624"/>
      <c r="CV36" s="624"/>
      <c r="CW36" s="624"/>
      <c r="CX36" s="624"/>
      <c r="CY36" s="625"/>
      <c r="CZ36" s="628">
        <v>5</v>
      </c>
      <c r="DA36" s="656"/>
      <c r="DB36" s="656"/>
      <c r="DC36" s="658"/>
      <c r="DD36" s="632">
        <v>95275</v>
      </c>
      <c r="DE36" s="624"/>
      <c r="DF36" s="624"/>
      <c r="DG36" s="624"/>
      <c r="DH36" s="624"/>
      <c r="DI36" s="624"/>
      <c r="DJ36" s="624"/>
      <c r="DK36" s="625"/>
      <c r="DL36" s="632">
        <v>81864</v>
      </c>
      <c r="DM36" s="624"/>
      <c r="DN36" s="624"/>
      <c r="DO36" s="624"/>
      <c r="DP36" s="624"/>
      <c r="DQ36" s="624"/>
      <c r="DR36" s="624"/>
      <c r="DS36" s="624"/>
      <c r="DT36" s="624"/>
      <c r="DU36" s="624"/>
      <c r="DV36" s="625"/>
      <c r="DW36" s="628">
        <v>5</v>
      </c>
      <c r="DX36" s="656"/>
      <c r="DY36" s="656"/>
      <c r="DZ36" s="656"/>
      <c r="EA36" s="656"/>
      <c r="EB36" s="656"/>
      <c r="EC36" s="657"/>
    </row>
    <row r="37" spans="2:133" ht="11.25" customHeight="1" x14ac:dyDescent="0.15">
      <c r="B37" s="620" t="s">
        <v>334</v>
      </c>
      <c r="C37" s="621"/>
      <c r="D37" s="621"/>
      <c r="E37" s="621"/>
      <c r="F37" s="621"/>
      <c r="G37" s="621"/>
      <c r="H37" s="621"/>
      <c r="I37" s="621"/>
      <c r="J37" s="621"/>
      <c r="K37" s="621"/>
      <c r="L37" s="621"/>
      <c r="M37" s="621"/>
      <c r="N37" s="621"/>
      <c r="O37" s="621"/>
      <c r="P37" s="621"/>
      <c r="Q37" s="622"/>
      <c r="R37" s="623">
        <v>35218</v>
      </c>
      <c r="S37" s="624"/>
      <c r="T37" s="624"/>
      <c r="U37" s="624"/>
      <c r="V37" s="624"/>
      <c r="W37" s="624"/>
      <c r="X37" s="624"/>
      <c r="Y37" s="625"/>
      <c r="Z37" s="626">
        <v>0.9</v>
      </c>
      <c r="AA37" s="626"/>
      <c r="AB37" s="626"/>
      <c r="AC37" s="626"/>
      <c r="AD37" s="627">
        <v>38</v>
      </c>
      <c r="AE37" s="627"/>
      <c r="AF37" s="627"/>
      <c r="AG37" s="627"/>
      <c r="AH37" s="627"/>
      <c r="AI37" s="627"/>
      <c r="AJ37" s="627"/>
      <c r="AK37" s="627"/>
      <c r="AL37" s="628">
        <v>0</v>
      </c>
      <c r="AM37" s="629"/>
      <c r="AN37" s="629"/>
      <c r="AO37" s="630"/>
      <c r="AQ37" s="689" t="s">
        <v>335</v>
      </c>
      <c r="AR37" s="690"/>
      <c r="AS37" s="690"/>
      <c r="AT37" s="690"/>
      <c r="AU37" s="690"/>
      <c r="AV37" s="690"/>
      <c r="AW37" s="690"/>
      <c r="AX37" s="690"/>
      <c r="AY37" s="691"/>
      <c r="AZ37" s="623">
        <v>110839</v>
      </c>
      <c r="BA37" s="624"/>
      <c r="BB37" s="624"/>
      <c r="BC37" s="624"/>
      <c r="BD37" s="654"/>
      <c r="BE37" s="654"/>
      <c r="BF37" s="680"/>
      <c r="BG37" s="620" t="s">
        <v>336</v>
      </c>
      <c r="BH37" s="621"/>
      <c r="BI37" s="621"/>
      <c r="BJ37" s="621"/>
      <c r="BK37" s="621"/>
      <c r="BL37" s="621"/>
      <c r="BM37" s="621"/>
      <c r="BN37" s="621"/>
      <c r="BO37" s="621"/>
      <c r="BP37" s="621"/>
      <c r="BQ37" s="621"/>
      <c r="BR37" s="621"/>
      <c r="BS37" s="621"/>
      <c r="BT37" s="621"/>
      <c r="BU37" s="622"/>
      <c r="BV37" s="623">
        <v>46712</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13763</v>
      </c>
      <c r="CS37" s="654"/>
      <c r="CT37" s="654"/>
      <c r="CU37" s="654"/>
      <c r="CV37" s="654"/>
      <c r="CW37" s="654"/>
      <c r="CX37" s="654"/>
      <c r="CY37" s="655"/>
      <c r="CZ37" s="628">
        <v>0.4</v>
      </c>
      <c r="DA37" s="656"/>
      <c r="DB37" s="656"/>
      <c r="DC37" s="658"/>
      <c r="DD37" s="632">
        <v>13763</v>
      </c>
      <c r="DE37" s="654"/>
      <c r="DF37" s="654"/>
      <c r="DG37" s="654"/>
      <c r="DH37" s="654"/>
      <c r="DI37" s="654"/>
      <c r="DJ37" s="654"/>
      <c r="DK37" s="655"/>
      <c r="DL37" s="632">
        <v>13763</v>
      </c>
      <c r="DM37" s="654"/>
      <c r="DN37" s="654"/>
      <c r="DO37" s="654"/>
      <c r="DP37" s="654"/>
      <c r="DQ37" s="654"/>
      <c r="DR37" s="654"/>
      <c r="DS37" s="654"/>
      <c r="DT37" s="654"/>
      <c r="DU37" s="654"/>
      <c r="DV37" s="655"/>
      <c r="DW37" s="628">
        <v>0.8</v>
      </c>
      <c r="DX37" s="656"/>
      <c r="DY37" s="656"/>
      <c r="DZ37" s="656"/>
      <c r="EA37" s="656"/>
      <c r="EB37" s="656"/>
      <c r="EC37" s="657"/>
    </row>
    <row r="38" spans="2:133" ht="11.25" customHeight="1" x14ac:dyDescent="0.15">
      <c r="B38" s="620" t="s">
        <v>338</v>
      </c>
      <c r="C38" s="621"/>
      <c r="D38" s="621"/>
      <c r="E38" s="621"/>
      <c r="F38" s="621"/>
      <c r="G38" s="621"/>
      <c r="H38" s="621"/>
      <c r="I38" s="621"/>
      <c r="J38" s="621"/>
      <c r="K38" s="621"/>
      <c r="L38" s="621"/>
      <c r="M38" s="621"/>
      <c r="N38" s="621"/>
      <c r="O38" s="621"/>
      <c r="P38" s="621"/>
      <c r="Q38" s="622"/>
      <c r="R38" s="623">
        <v>197428</v>
      </c>
      <c r="S38" s="624"/>
      <c r="T38" s="624"/>
      <c r="U38" s="624"/>
      <c r="V38" s="624"/>
      <c r="W38" s="624"/>
      <c r="X38" s="624"/>
      <c r="Y38" s="625"/>
      <c r="Z38" s="626">
        <v>5.0999999999999996</v>
      </c>
      <c r="AA38" s="626"/>
      <c r="AB38" s="626"/>
      <c r="AC38" s="626"/>
      <c r="AD38" s="627" t="s">
        <v>131</v>
      </c>
      <c r="AE38" s="627"/>
      <c r="AF38" s="627"/>
      <c r="AG38" s="627"/>
      <c r="AH38" s="627"/>
      <c r="AI38" s="627"/>
      <c r="AJ38" s="627"/>
      <c r="AK38" s="627"/>
      <c r="AL38" s="628" t="s">
        <v>131</v>
      </c>
      <c r="AM38" s="629"/>
      <c r="AN38" s="629"/>
      <c r="AO38" s="630"/>
      <c r="AQ38" s="689" t="s">
        <v>339</v>
      </c>
      <c r="AR38" s="690"/>
      <c r="AS38" s="690"/>
      <c r="AT38" s="690"/>
      <c r="AU38" s="690"/>
      <c r="AV38" s="690"/>
      <c r="AW38" s="690"/>
      <c r="AX38" s="690"/>
      <c r="AY38" s="691"/>
      <c r="AZ38" s="623">
        <v>57500</v>
      </c>
      <c r="BA38" s="624"/>
      <c r="BB38" s="624"/>
      <c r="BC38" s="624"/>
      <c r="BD38" s="654"/>
      <c r="BE38" s="654"/>
      <c r="BF38" s="680"/>
      <c r="BG38" s="620" t="s">
        <v>340</v>
      </c>
      <c r="BH38" s="621"/>
      <c r="BI38" s="621"/>
      <c r="BJ38" s="621"/>
      <c r="BK38" s="621"/>
      <c r="BL38" s="621"/>
      <c r="BM38" s="621"/>
      <c r="BN38" s="621"/>
      <c r="BO38" s="621"/>
      <c r="BP38" s="621"/>
      <c r="BQ38" s="621"/>
      <c r="BR38" s="621"/>
      <c r="BS38" s="621"/>
      <c r="BT38" s="621"/>
      <c r="BU38" s="622"/>
      <c r="BV38" s="623">
        <v>338</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334395</v>
      </c>
      <c r="CS38" s="624"/>
      <c r="CT38" s="624"/>
      <c r="CU38" s="624"/>
      <c r="CV38" s="624"/>
      <c r="CW38" s="624"/>
      <c r="CX38" s="624"/>
      <c r="CY38" s="625"/>
      <c r="CZ38" s="628">
        <v>9.1999999999999993</v>
      </c>
      <c r="DA38" s="656"/>
      <c r="DB38" s="656"/>
      <c r="DC38" s="658"/>
      <c r="DD38" s="632">
        <v>304135</v>
      </c>
      <c r="DE38" s="624"/>
      <c r="DF38" s="624"/>
      <c r="DG38" s="624"/>
      <c r="DH38" s="624"/>
      <c r="DI38" s="624"/>
      <c r="DJ38" s="624"/>
      <c r="DK38" s="625"/>
      <c r="DL38" s="632">
        <v>180450</v>
      </c>
      <c r="DM38" s="624"/>
      <c r="DN38" s="624"/>
      <c r="DO38" s="624"/>
      <c r="DP38" s="624"/>
      <c r="DQ38" s="624"/>
      <c r="DR38" s="624"/>
      <c r="DS38" s="624"/>
      <c r="DT38" s="624"/>
      <c r="DU38" s="624"/>
      <c r="DV38" s="625"/>
      <c r="DW38" s="628">
        <v>11.1</v>
      </c>
      <c r="DX38" s="656"/>
      <c r="DY38" s="656"/>
      <c r="DZ38" s="656"/>
      <c r="EA38" s="656"/>
      <c r="EB38" s="656"/>
      <c r="EC38" s="657"/>
    </row>
    <row r="39" spans="2:133" ht="11.25" customHeight="1" x14ac:dyDescent="0.15">
      <c r="B39" s="620" t="s">
        <v>342</v>
      </c>
      <c r="C39" s="621"/>
      <c r="D39" s="621"/>
      <c r="E39" s="621"/>
      <c r="F39" s="621"/>
      <c r="G39" s="621"/>
      <c r="H39" s="621"/>
      <c r="I39" s="621"/>
      <c r="J39" s="621"/>
      <c r="K39" s="621"/>
      <c r="L39" s="621"/>
      <c r="M39" s="621"/>
      <c r="N39" s="621"/>
      <c r="O39" s="621"/>
      <c r="P39" s="621"/>
      <c r="Q39" s="622"/>
      <c r="R39" s="623" t="s">
        <v>131</v>
      </c>
      <c r="S39" s="624"/>
      <c r="T39" s="624"/>
      <c r="U39" s="624"/>
      <c r="V39" s="624"/>
      <c r="W39" s="624"/>
      <c r="X39" s="624"/>
      <c r="Y39" s="625"/>
      <c r="Z39" s="626" t="s">
        <v>131</v>
      </c>
      <c r="AA39" s="626"/>
      <c r="AB39" s="626"/>
      <c r="AC39" s="626"/>
      <c r="AD39" s="627" t="s">
        <v>131</v>
      </c>
      <c r="AE39" s="627"/>
      <c r="AF39" s="627"/>
      <c r="AG39" s="627"/>
      <c r="AH39" s="627"/>
      <c r="AI39" s="627"/>
      <c r="AJ39" s="627"/>
      <c r="AK39" s="627"/>
      <c r="AL39" s="628" t="s">
        <v>131</v>
      </c>
      <c r="AM39" s="629"/>
      <c r="AN39" s="629"/>
      <c r="AO39" s="630"/>
      <c r="AQ39" s="689" t="s">
        <v>343</v>
      </c>
      <c r="AR39" s="690"/>
      <c r="AS39" s="690"/>
      <c r="AT39" s="690"/>
      <c r="AU39" s="690"/>
      <c r="AV39" s="690"/>
      <c r="AW39" s="690"/>
      <c r="AX39" s="690"/>
      <c r="AY39" s="691"/>
      <c r="AZ39" s="623" t="s">
        <v>131</v>
      </c>
      <c r="BA39" s="624"/>
      <c r="BB39" s="624"/>
      <c r="BC39" s="624"/>
      <c r="BD39" s="654"/>
      <c r="BE39" s="654"/>
      <c r="BF39" s="680"/>
      <c r="BG39" s="620" t="s">
        <v>344</v>
      </c>
      <c r="BH39" s="621"/>
      <c r="BI39" s="621"/>
      <c r="BJ39" s="621"/>
      <c r="BK39" s="621"/>
      <c r="BL39" s="621"/>
      <c r="BM39" s="621"/>
      <c r="BN39" s="621"/>
      <c r="BO39" s="621"/>
      <c r="BP39" s="621"/>
      <c r="BQ39" s="621"/>
      <c r="BR39" s="621"/>
      <c r="BS39" s="621"/>
      <c r="BT39" s="621"/>
      <c r="BU39" s="622"/>
      <c r="BV39" s="623">
        <v>542</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621789</v>
      </c>
      <c r="CS39" s="654"/>
      <c r="CT39" s="654"/>
      <c r="CU39" s="654"/>
      <c r="CV39" s="654"/>
      <c r="CW39" s="654"/>
      <c r="CX39" s="654"/>
      <c r="CY39" s="655"/>
      <c r="CZ39" s="628">
        <v>17</v>
      </c>
      <c r="DA39" s="656"/>
      <c r="DB39" s="656"/>
      <c r="DC39" s="658"/>
      <c r="DD39" s="632">
        <v>462284</v>
      </c>
      <c r="DE39" s="654"/>
      <c r="DF39" s="654"/>
      <c r="DG39" s="654"/>
      <c r="DH39" s="654"/>
      <c r="DI39" s="654"/>
      <c r="DJ39" s="654"/>
      <c r="DK39" s="655"/>
      <c r="DL39" s="632" t="s">
        <v>131</v>
      </c>
      <c r="DM39" s="654"/>
      <c r="DN39" s="654"/>
      <c r="DO39" s="654"/>
      <c r="DP39" s="654"/>
      <c r="DQ39" s="654"/>
      <c r="DR39" s="654"/>
      <c r="DS39" s="654"/>
      <c r="DT39" s="654"/>
      <c r="DU39" s="654"/>
      <c r="DV39" s="655"/>
      <c r="DW39" s="628" t="s">
        <v>131</v>
      </c>
      <c r="DX39" s="656"/>
      <c r="DY39" s="656"/>
      <c r="DZ39" s="656"/>
      <c r="EA39" s="656"/>
      <c r="EB39" s="656"/>
      <c r="EC39" s="657"/>
    </row>
    <row r="40" spans="2:133" ht="11.25" customHeight="1" x14ac:dyDescent="0.15">
      <c r="B40" s="620" t="s">
        <v>346</v>
      </c>
      <c r="C40" s="621"/>
      <c r="D40" s="621"/>
      <c r="E40" s="621"/>
      <c r="F40" s="621"/>
      <c r="G40" s="621"/>
      <c r="H40" s="621"/>
      <c r="I40" s="621"/>
      <c r="J40" s="621"/>
      <c r="K40" s="621"/>
      <c r="L40" s="621"/>
      <c r="M40" s="621"/>
      <c r="N40" s="621"/>
      <c r="O40" s="621"/>
      <c r="P40" s="621"/>
      <c r="Q40" s="622"/>
      <c r="R40" s="623">
        <v>13428</v>
      </c>
      <c r="S40" s="624"/>
      <c r="T40" s="624"/>
      <c r="U40" s="624"/>
      <c r="V40" s="624"/>
      <c r="W40" s="624"/>
      <c r="X40" s="624"/>
      <c r="Y40" s="625"/>
      <c r="Z40" s="626">
        <v>0.3</v>
      </c>
      <c r="AA40" s="626"/>
      <c r="AB40" s="626"/>
      <c r="AC40" s="626"/>
      <c r="AD40" s="627" t="s">
        <v>131</v>
      </c>
      <c r="AE40" s="627"/>
      <c r="AF40" s="627"/>
      <c r="AG40" s="627"/>
      <c r="AH40" s="627"/>
      <c r="AI40" s="627"/>
      <c r="AJ40" s="627"/>
      <c r="AK40" s="627"/>
      <c r="AL40" s="628" t="s">
        <v>131</v>
      </c>
      <c r="AM40" s="629"/>
      <c r="AN40" s="629"/>
      <c r="AO40" s="630"/>
      <c r="AQ40" s="689" t="s">
        <v>347</v>
      </c>
      <c r="AR40" s="690"/>
      <c r="AS40" s="690"/>
      <c r="AT40" s="690"/>
      <c r="AU40" s="690"/>
      <c r="AV40" s="690"/>
      <c r="AW40" s="690"/>
      <c r="AX40" s="690"/>
      <c r="AY40" s="691"/>
      <c r="AZ40" s="623" t="s">
        <v>131</v>
      </c>
      <c r="BA40" s="624"/>
      <c r="BB40" s="624"/>
      <c r="BC40" s="624"/>
      <c r="BD40" s="654"/>
      <c r="BE40" s="654"/>
      <c r="BF40" s="680"/>
      <c r="BG40" s="669" t="s">
        <v>348</v>
      </c>
      <c r="BH40" s="670"/>
      <c r="BI40" s="670"/>
      <c r="BJ40" s="670"/>
      <c r="BK40" s="670"/>
      <c r="BL40" s="223"/>
      <c r="BM40" s="621" t="s">
        <v>349</v>
      </c>
      <c r="BN40" s="621"/>
      <c r="BO40" s="621"/>
      <c r="BP40" s="621"/>
      <c r="BQ40" s="621"/>
      <c r="BR40" s="621"/>
      <c r="BS40" s="621"/>
      <c r="BT40" s="621"/>
      <c r="BU40" s="622"/>
      <c r="BV40" s="623">
        <v>93</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t="s">
        <v>131</v>
      </c>
      <c r="CS40" s="624"/>
      <c r="CT40" s="624"/>
      <c r="CU40" s="624"/>
      <c r="CV40" s="624"/>
      <c r="CW40" s="624"/>
      <c r="CX40" s="624"/>
      <c r="CY40" s="625"/>
      <c r="CZ40" s="628" t="s">
        <v>131</v>
      </c>
      <c r="DA40" s="656"/>
      <c r="DB40" s="656"/>
      <c r="DC40" s="658"/>
      <c r="DD40" s="632" t="s">
        <v>131</v>
      </c>
      <c r="DE40" s="624"/>
      <c r="DF40" s="624"/>
      <c r="DG40" s="624"/>
      <c r="DH40" s="624"/>
      <c r="DI40" s="624"/>
      <c r="DJ40" s="624"/>
      <c r="DK40" s="625"/>
      <c r="DL40" s="632" t="s">
        <v>131</v>
      </c>
      <c r="DM40" s="624"/>
      <c r="DN40" s="624"/>
      <c r="DO40" s="624"/>
      <c r="DP40" s="624"/>
      <c r="DQ40" s="624"/>
      <c r="DR40" s="624"/>
      <c r="DS40" s="624"/>
      <c r="DT40" s="624"/>
      <c r="DU40" s="624"/>
      <c r="DV40" s="625"/>
      <c r="DW40" s="628" t="s">
        <v>131</v>
      </c>
      <c r="DX40" s="656"/>
      <c r="DY40" s="656"/>
      <c r="DZ40" s="656"/>
      <c r="EA40" s="656"/>
      <c r="EB40" s="656"/>
      <c r="EC40" s="657"/>
    </row>
    <row r="41" spans="2:133" ht="11.25" customHeight="1" x14ac:dyDescent="0.15">
      <c r="B41" s="644" t="s">
        <v>351</v>
      </c>
      <c r="C41" s="645"/>
      <c r="D41" s="645"/>
      <c r="E41" s="645"/>
      <c r="F41" s="645"/>
      <c r="G41" s="645"/>
      <c r="H41" s="645"/>
      <c r="I41" s="645"/>
      <c r="J41" s="645"/>
      <c r="K41" s="645"/>
      <c r="L41" s="645"/>
      <c r="M41" s="645"/>
      <c r="N41" s="645"/>
      <c r="O41" s="645"/>
      <c r="P41" s="645"/>
      <c r="Q41" s="646"/>
      <c r="R41" s="698">
        <v>3877363</v>
      </c>
      <c r="S41" s="699"/>
      <c r="T41" s="699"/>
      <c r="U41" s="699"/>
      <c r="V41" s="699"/>
      <c r="W41" s="699"/>
      <c r="X41" s="699"/>
      <c r="Y41" s="700"/>
      <c r="Z41" s="701">
        <v>100</v>
      </c>
      <c r="AA41" s="701"/>
      <c r="AB41" s="701"/>
      <c r="AC41" s="701"/>
      <c r="AD41" s="702">
        <v>1610592</v>
      </c>
      <c r="AE41" s="702"/>
      <c r="AF41" s="702"/>
      <c r="AG41" s="702"/>
      <c r="AH41" s="702"/>
      <c r="AI41" s="702"/>
      <c r="AJ41" s="702"/>
      <c r="AK41" s="702"/>
      <c r="AL41" s="703">
        <v>100</v>
      </c>
      <c r="AM41" s="683"/>
      <c r="AN41" s="683"/>
      <c r="AO41" s="704"/>
      <c r="AQ41" s="689" t="s">
        <v>352</v>
      </c>
      <c r="AR41" s="690"/>
      <c r="AS41" s="690"/>
      <c r="AT41" s="690"/>
      <c r="AU41" s="690"/>
      <c r="AV41" s="690"/>
      <c r="AW41" s="690"/>
      <c r="AX41" s="690"/>
      <c r="AY41" s="691"/>
      <c r="AZ41" s="623">
        <v>27044</v>
      </c>
      <c r="BA41" s="624"/>
      <c r="BB41" s="624"/>
      <c r="BC41" s="624"/>
      <c r="BD41" s="654"/>
      <c r="BE41" s="654"/>
      <c r="BF41" s="680"/>
      <c r="BG41" s="669"/>
      <c r="BH41" s="670"/>
      <c r="BI41" s="670"/>
      <c r="BJ41" s="670"/>
      <c r="BK41" s="670"/>
      <c r="BL41" s="223"/>
      <c r="BM41" s="621" t="s">
        <v>353</v>
      </c>
      <c r="BN41" s="621"/>
      <c r="BO41" s="621"/>
      <c r="BP41" s="621"/>
      <c r="BQ41" s="621"/>
      <c r="BR41" s="621"/>
      <c r="BS41" s="621"/>
      <c r="BT41" s="621"/>
      <c r="BU41" s="622"/>
      <c r="BV41" s="623" t="s">
        <v>131</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131</v>
      </c>
      <c r="CS41" s="654"/>
      <c r="CT41" s="654"/>
      <c r="CU41" s="654"/>
      <c r="CV41" s="654"/>
      <c r="CW41" s="654"/>
      <c r="CX41" s="654"/>
      <c r="CY41" s="655"/>
      <c r="CZ41" s="628" t="s">
        <v>131</v>
      </c>
      <c r="DA41" s="656"/>
      <c r="DB41" s="656"/>
      <c r="DC41" s="658"/>
      <c r="DD41" s="632" t="s">
        <v>131</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355</v>
      </c>
      <c r="AR42" s="706"/>
      <c r="AS42" s="706"/>
      <c r="AT42" s="706"/>
      <c r="AU42" s="706"/>
      <c r="AV42" s="706"/>
      <c r="AW42" s="706"/>
      <c r="AX42" s="706"/>
      <c r="AY42" s="707"/>
      <c r="AZ42" s="698">
        <v>139012</v>
      </c>
      <c r="BA42" s="699"/>
      <c r="BB42" s="699"/>
      <c r="BC42" s="699"/>
      <c r="BD42" s="682"/>
      <c r="BE42" s="682"/>
      <c r="BF42" s="684"/>
      <c r="BG42" s="671"/>
      <c r="BH42" s="672"/>
      <c r="BI42" s="672"/>
      <c r="BJ42" s="672"/>
      <c r="BK42" s="672"/>
      <c r="BL42" s="224"/>
      <c r="BM42" s="645" t="s">
        <v>356</v>
      </c>
      <c r="BN42" s="645"/>
      <c r="BO42" s="645"/>
      <c r="BP42" s="645"/>
      <c r="BQ42" s="645"/>
      <c r="BR42" s="645"/>
      <c r="BS42" s="645"/>
      <c r="BT42" s="645"/>
      <c r="BU42" s="646"/>
      <c r="BV42" s="698">
        <v>443</v>
      </c>
      <c r="BW42" s="699"/>
      <c r="BX42" s="699"/>
      <c r="BY42" s="699"/>
      <c r="BZ42" s="699"/>
      <c r="CA42" s="699"/>
      <c r="CB42" s="708"/>
      <c r="CD42" s="620" t="s">
        <v>357</v>
      </c>
      <c r="CE42" s="621"/>
      <c r="CF42" s="621"/>
      <c r="CG42" s="621"/>
      <c r="CH42" s="621"/>
      <c r="CI42" s="621"/>
      <c r="CJ42" s="621"/>
      <c r="CK42" s="621"/>
      <c r="CL42" s="621"/>
      <c r="CM42" s="621"/>
      <c r="CN42" s="621"/>
      <c r="CO42" s="621"/>
      <c r="CP42" s="621"/>
      <c r="CQ42" s="622"/>
      <c r="CR42" s="623">
        <v>422673</v>
      </c>
      <c r="CS42" s="654"/>
      <c r="CT42" s="654"/>
      <c r="CU42" s="654"/>
      <c r="CV42" s="654"/>
      <c r="CW42" s="654"/>
      <c r="CX42" s="654"/>
      <c r="CY42" s="655"/>
      <c r="CZ42" s="628">
        <v>11.6</v>
      </c>
      <c r="DA42" s="656"/>
      <c r="DB42" s="656"/>
      <c r="DC42" s="658"/>
      <c r="DD42" s="632">
        <v>126659</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358</v>
      </c>
      <c r="CD43" s="620" t="s">
        <v>359</v>
      </c>
      <c r="CE43" s="621"/>
      <c r="CF43" s="621"/>
      <c r="CG43" s="621"/>
      <c r="CH43" s="621"/>
      <c r="CI43" s="621"/>
      <c r="CJ43" s="621"/>
      <c r="CK43" s="621"/>
      <c r="CL43" s="621"/>
      <c r="CM43" s="621"/>
      <c r="CN43" s="621"/>
      <c r="CO43" s="621"/>
      <c r="CP43" s="621"/>
      <c r="CQ43" s="622"/>
      <c r="CR43" s="623">
        <v>6935</v>
      </c>
      <c r="CS43" s="654"/>
      <c r="CT43" s="654"/>
      <c r="CU43" s="654"/>
      <c r="CV43" s="654"/>
      <c r="CW43" s="654"/>
      <c r="CX43" s="654"/>
      <c r="CY43" s="655"/>
      <c r="CZ43" s="628">
        <v>0.2</v>
      </c>
      <c r="DA43" s="656"/>
      <c r="DB43" s="656"/>
      <c r="DC43" s="658"/>
      <c r="DD43" s="632">
        <v>6935</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307</v>
      </c>
      <c r="CE44" s="662"/>
      <c r="CF44" s="620" t="s">
        <v>361</v>
      </c>
      <c r="CG44" s="621"/>
      <c r="CH44" s="621"/>
      <c r="CI44" s="621"/>
      <c r="CJ44" s="621"/>
      <c r="CK44" s="621"/>
      <c r="CL44" s="621"/>
      <c r="CM44" s="621"/>
      <c r="CN44" s="621"/>
      <c r="CO44" s="621"/>
      <c r="CP44" s="621"/>
      <c r="CQ44" s="622"/>
      <c r="CR44" s="623">
        <v>403332</v>
      </c>
      <c r="CS44" s="624"/>
      <c r="CT44" s="624"/>
      <c r="CU44" s="624"/>
      <c r="CV44" s="624"/>
      <c r="CW44" s="624"/>
      <c r="CX44" s="624"/>
      <c r="CY44" s="625"/>
      <c r="CZ44" s="628">
        <v>11</v>
      </c>
      <c r="DA44" s="629"/>
      <c r="DB44" s="629"/>
      <c r="DC44" s="635"/>
      <c r="DD44" s="632">
        <v>117953</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363</v>
      </c>
      <c r="CG45" s="621"/>
      <c r="CH45" s="621"/>
      <c r="CI45" s="621"/>
      <c r="CJ45" s="621"/>
      <c r="CK45" s="621"/>
      <c r="CL45" s="621"/>
      <c r="CM45" s="621"/>
      <c r="CN45" s="621"/>
      <c r="CO45" s="621"/>
      <c r="CP45" s="621"/>
      <c r="CQ45" s="622"/>
      <c r="CR45" s="623">
        <v>106377</v>
      </c>
      <c r="CS45" s="654"/>
      <c r="CT45" s="654"/>
      <c r="CU45" s="654"/>
      <c r="CV45" s="654"/>
      <c r="CW45" s="654"/>
      <c r="CX45" s="654"/>
      <c r="CY45" s="655"/>
      <c r="CZ45" s="628">
        <v>2.9</v>
      </c>
      <c r="DA45" s="656"/>
      <c r="DB45" s="656"/>
      <c r="DC45" s="658"/>
      <c r="DD45" s="632">
        <v>12031</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364</v>
      </c>
      <c r="CG46" s="621"/>
      <c r="CH46" s="621"/>
      <c r="CI46" s="621"/>
      <c r="CJ46" s="621"/>
      <c r="CK46" s="621"/>
      <c r="CL46" s="621"/>
      <c r="CM46" s="621"/>
      <c r="CN46" s="621"/>
      <c r="CO46" s="621"/>
      <c r="CP46" s="621"/>
      <c r="CQ46" s="622"/>
      <c r="CR46" s="623">
        <v>296679</v>
      </c>
      <c r="CS46" s="624"/>
      <c r="CT46" s="624"/>
      <c r="CU46" s="624"/>
      <c r="CV46" s="624"/>
      <c r="CW46" s="624"/>
      <c r="CX46" s="624"/>
      <c r="CY46" s="625"/>
      <c r="CZ46" s="628">
        <v>8.1</v>
      </c>
      <c r="DA46" s="629"/>
      <c r="DB46" s="629"/>
      <c r="DC46" s="635"/>
      <c r="DD46" s="632">
        <v>105646</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365</v>
      </c>
      <c r="CG47" s="621"/>
      <c r="CH47" s="621"/>
      <c r="CI47" s="621"/>
      <c r="CJ47" s="621"/>
      <c r="CK47" s="621"/>
      <c r="CL47" s="621"/>
      <c r="CM47" s="621"/>
      <c r="CN47" s="621"/>
      <c r="CO47" s="621"/>
      <c r="CP47" s="621"/>
      <c r="CQ47" s="622"/>
      <c r="CR47" s="623">
        <v>19341</v>
      </c>
      <c r="CS47" s="654"/>
      <c r="CT47" s="654"/>
      <c r="CU47" s="654"/>
      <c r="CV47" s="654"/>
      <c r="CW47" s="654"/>
      <c r="CX47" s="654"/>
      <c r="CY47" s="655"/>
      <c r="CZ47" s="628">
        <v>0.5</v>
      </c>
      <c r="DA47" s="656"/>
      <c r="DB47" s="656"/>
      <c r="DC47" s="658"/>
      <c r="DD47" s="632">
        <v>8706</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366</v>
      </c>
      <c r="CG48" s="621"/>
      <c r="CH48" s="621"/>
      <c r="CI48" s="621"/>
      <c r="CJ48" s="621"/>
      <c r="CK48" s="621"/>
      <c r="CL48" s="621"/>
      <c r="CM48" s="621"/>
      <c r="CN48" s="621"/>
      <c r="CO48" s="621"/>
      <c r="CP48" s="621"/>
      <c r="CQ48" s="622"/>
      <c r="CR48" s="623" t="s">
        <v>131</v>
      </c>
      <c r="CS48" s="624"/>
      <c r="CT48" s="624"/>
      <c r="CU48" s="624"/>
      <c r="CV48" s="624"/>
      <c r="CW48" s="624"/>
      <c r="CX48" s="624"/>
      <c r="CY48" s="625"/>
      <c r="CZ48" s="628" t="s">
        <v>131</v>
      </c>
      <c r="DA48" s="629"/>
      <c r="DB48" s="629"/>
      <c r="DC48" s="635"/>
      <c r="DD48" s="632" t="s">
        <v>131</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367</v>
      </c>
      <c r="CE49" s="645"/>
      <c r="CF49" s="645"/>
      <c r="CG49" s="645"/>
      <c r="CH49" s="645"/>
      <c r="CI49" s="645"/>
      <c r="CJ49" s="645"/>
      <c r="CK49" s="645"/>
      <c r="CL49" s="645"/>
      <c r="CM49" s="645"/>
      <c r="CN49" s="645"/>
      <c r="CO49" s="645"/>
      <c r="CP49" s="645"/>
      <c r="CQ49" s="646"/>
      <c r="CR49" s="698">
        <v>3651720</v>
      </c>
      <c r="CS49" s="682"/>
      <c r="CT49" s="682"/>
      <c r="CU49" s="682"/>
      <c r="CV49" s="682"/>
      <c r="CW49" s="682"/>
      <c r="CX49" s="682"/>
      <c r="CY49" s="711"/>
      <c r="CZ49" s="703">
        <v>100</v>
      </c>
      <c r="DA49" s="712"/>
      <c r="DB49" s="712"/>
      <c r="DC49" s="713"/>
      <c r="DD49" s="714">
        <v>2738716</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JeUmhVf8Y7NW47nqp8C/JZaf7iEwvQ09vkkff/7RVY+rgqvOOLKZKf3QagwBtboCaIiNsTnqx4Bu83NhlKRoQw==" saltValue="B468J67OE1iIqk5WDPqXLw=="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G1"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35" t="s">
        <v>368</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369</v>
      </c>
      <c r="DK2" s="737"/>
      <c r="DL2" s="737"/>
      <c r="DM2" s="737"/>
      <c r="DN2" s="737"/>
      <c r="DO2" s="738"/>
      <c r="DP2" s="228"/>
      <c r="DQ2" s="736" t="s">
        <v>370</v>
      </c>
      <c r="DR2" s="737"/>
      <c r="DS2" s="737"/>
      <c r="DT2" s="737"/>
      <c r="DU2" s="737"/>
      <c r="DV2" s="737"/>
      <c r="DW2" s="737"/>
      <c r="DX2" s="737"/>
      <c r="DY2" s="737"/>
      <c r="DZ2" s="738"/>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39" t="s">
        <v>371</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372</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15">
      <c r="A5" s="729" t="s">
        <v>373</v>
      </c>
      <c r="B5" s="730"/>
      <c r="C5" s="730"/>
      <c r="D5" s="730"/>
      <c r="E5" s="730"/>
      <c r="F5" s="730"/>
      <c r="G5" s="730"/>
      <c r="H5" s="730"/>
      <c r="I5" s="730"/>
      <c r="J5" s="730"/>
      <c r="K5" s="730"/>
      <c r="L5" s="730"/>
      <c r="M5" s="730"/>
      <c r="N5" s="730"/>
      <c r="O5" s="730"/>
      <c r="P5" s="731"/>
      <c r="Q5" s="725" t="s">
        <v>374</v>
      </c>
      <c r="R5" s="721"/>
      <c r="S5" s="721"/>
      <c r="T5" s="721"/>
      <c r="U5" s="722"/>
      <c r="V5" s="725" t="s">
        <v>375</v>
      </c>
      <c r="W5" s="721"/>
      <c r="X5" s="721"/>
      <c r="Y5" s="721"/>
      <c r="Z5" s="722"/>
      <c r="AA5" s="725" t="s">
        <v>376</v>
      </c>
      <c r="AB5" s="721"/>
      <c r="AC5" s="721"/>
      <c r="AD5" s="721"/>
      <c r="AE5" s="721"/>
      <c r="AF5" s="741" t="s">
        <v>377</v>
      </c>
      <c r="AG5" s="721"/>
      <c r="AH5" s="721"/>
      <c r="AI5" s="721"/>
      <c r="AJ5" s="727"/>
      <c r="AK5" s="721" t="s">
        <v>378</v>
      </c>
      <c r="AL5" s="721"/>
      <c r="AM5" s="721"/>
      <c r="AN5" s="721"/>
      <c r="AO5" s="722"/>
      <c r="AP5" s="725" t="s">
        <v>379</v>
      </c>
      <c r="AQ5" s="721"/>
      <c r="AR5" s="721"/>
      <c r="AS5" s="721"/>
      <c r="AT5" s="722"/>
      <c r="AU5" s="725" t="s">
        <v>380</v>
      </c>
      <c r="AV5" s="721"/>
      <c r="AW5" s="721"/>
      <c r="AX5" s="721"/>
      <c r="AY5" s="727"/>
      <c r="AZ5" s="232"/>
      <c r="BA5" s="232"/>
      <c r="BB5" s="232"/>
      <c r="BC5" s="232"/>
      <c r="BD5" s="232"/>
      <c r="BE5" s="233"/>
      <c r="BF5" s="233"/>
      <c r="BG5" s="233"/>
      <c r="BH5" s="233"/>
      <c r="BI5" s="233"/>
      <c r="BJ5" s="233"/>
      <c r="BK5" s="233"/>
      <c r="BL5" s="233"/>
      <c r="BM5" s="233"/>
      <c r="BN5" s="233"/>
      <c r="BO5" s="233"/>
      <c r="BP5" s="233"/>
      <c r="BQ5" s="729" t="s">
        <v>381</v>
      </c>
      <c r="BR5" s="730"/>
      <c r="BS5" s="730"/>
      <c r="BT5" s="730"/>
      <c r="BU5" s="730"/>
      <c r="BV5" s="730"/>
      <c r="BW5" s="730"/>
      <c r="BX5" s="730"/>
      <c r="BY5" s="730"/>
      <c r="BZ5" s="730"/>
      <c r="CA5" s="730"/>
      <c r="CB5" s="730"/>
      <c r="CC5" s="730"/>
      <c r="CD5" s="730"/>
      <c r="CE5" s="730"/>
      <c r="CF5" s="730"/>
      <c r="CG5" s="731"/>
      <c r="CH5" s="725" t="s">
        <v>382</v>
      </c>
      <c r="CI5" s="721"/>
      <c r="CJ5" s="721"/>
      <c r="CK5" s="721"/>
      <c r="CL5" s="722"/>
      <c r="CM5" s="725" t="s">
        <v>383</v>
      </c>
      <c r="CN5" s="721"/>
      <c r="CO5" s="721"/>
      <c r="CP5" s="721"/>
      <c r="CQ5" s="722"/>
      <c r="CR5" s="725" t="s">
        <v>384</v>
      </c>
      <c r="CS5" s="721"/>
      <c r="CT5" s="721"/>
      <c r="CU5" s="721"/>
      <c r="CV5" s="722"/>
      <c r="CW5" s="725" t="s">
        <v>385</v>
      </c>
      <c r="CX5" s="721"/>
      <c r="CY5" s="721"/>
      <c r="CZ5" s="721"/>
      <c r="DA5" s="722"/>
      <c r="DB5" s="725" t="s">
        <v>386</v>
      </c>
      <c r="DC5" s="721"/>
      <c r="DD5" s="721"/>
      <c r="DE5" s="721"/>
      <c r="DF5" s="722"/>
      <c r="DG5" s="774" t="s">
        <v>387</v>
      </c>
      <c r="DH5" s="775"/>
      <c r="DI5" s="775"/>
      <c r="DJ5" s="775"/>
      <c r="DK5" s="776"/>
      <c r="DL5" s="774" t="s">
        <v>388</v>
      </c>
      <c r="DM5" s="775"/>
      <c r="DN5" s="775"/>
      <c r="DO5" s="775"/>
      <c r="DP5" s="776"/>
      <c r="DQ5" s="725" t="s">
        <v>389</v>
      </c>
      <c r="DR5" s="721"/>
      <c r="DS5" s="721"/>
      <c r="DT5" s="721"/>
      <c r="DU5" s="722"/>
      <c r="DV5" s="725" t="s">
        <v>380</v>
      </c>
      <c r="DW5" s="721"/>
      <c r="DX5" s="721"/>
      <c r="DY5" s="721"/>
      <c r="DZ5" s="727"/>
      <c r="EA5" s="234"/>
    </row>
    <row r="6" spans="1:131" s="235" customFormat="1" ht="26.25" customHeight="1" thickBot="1" x14ac:dyDescent="0.2">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15">
      <c r="A7" s="236">
        <v>1</v>
      </c>
      <c r="B7" s="760" t="s">
        <v>390</v>
      </c>
      <c r="C7" s="761"/>
      <c r="D7" s="761"/>
      <c r="E7" s="761"/>
      <c r="F7" s="761"/>
      <c r="G7" s="761"/>
      <c r="H7" s="761"/>
      <c r="I7" s="761"/>
      <c r="J7" s="761"/>
      <c r="K7" s="761"/>
      <c r="L7" s="761"/>
      <c r="M7" s="761"/>
      <c r="N7" s="761"/>
      <c r="O7" s="761"/>
      <c r="P7" s="762"/>
      <c r="Q7" s="763">
        <f>ROUNDUP('[1]１①純計'!$D$6/1000,0)</f>
        <v>3842</v>
      </c>
      <c r="R7" s="764"/>
      <c r="S7" s="764"/>
      <c r="T7" s="764"/>
      <c r="U7" s="764"/>
      <c r="V7" s="764">
        <f>ROUND('[1]１①純計'!$E$6/1000,0)</f>
        <v>3650</v>
      </c>
      <c r="W7" s="764"/>
      <c r="X7" s="764"/>
      <c r="Y7" s="764"/>
      <c r="Z7" s="764"/>
      <c r="AA7" s="764">
        <f>Q7-V7</f>
        <v>192</v>
      </c>
      <c r="AB7" s="764"/>
      <c r="AC7" s="764"/>
      <c r="AD7" s="764"/>
      <c r="AE7" s="765"/>
      <c r="AF7" s="766">
        <v>142</v>
      </c>
      <c r="AG7" s="767"/>
      <c r="AH7" s="767"/>
      <c r="AI7" s="767"/>
      <c r="AJ7" s="768"/>
      <c r="AK7" s="769">
        <f>ROUND([2]NO.3!$D$57/1000,0)</f>
        <v>1018</v>
      </c>
      <c r="AL7" s="770"/>
      <c r="AM7" s="770"/>
      <c r="AN7" s="770"/>
      <c r="AO7" s="770"/>
      <c r="AP7" s="770">
        <f>ROUND('[1]１①②'!$O$6/1000,0)</f>
        <v>1513</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t="s">
        <v>589</v>
      </c>
      <c r="BT7" s="747"/>
      <c r="BU7" s="747"/>
      <c r="BV7" s="747"/>
      <c r="BW7" s="747"/>
      <c r="BX7" s="747"/>
      <c r="BY7" s="747"/>
      <c r="BZ7" s="747"/>
      <c r="CA7" s="747"/>
      <c r="CB7" s="747"/>
      <c r="CC7" s="747"/>
      <c r="CD7" s="747"/>
      <c r="CE7" s="747"/>
      <c r="CF7" s="747"/>
      <c r="CG7" s="773"/>
      <c r="CH7" s="743">
        <f>ROUND([3]調査表１!$BV$18/1000,0)</f>
        <v>2</v>
      </c>
      <c r="CI7" s="744"/>
      <c r="CJ7" s="744"/>
      <c r="CK7" s="744"/>
      <c r="CL7" s="745"/>
      <c r="CM7" s="743">
        <f>ROUND([3]調査表１!$DH$18/1000,0)</f>
        <v>28</v>
      </c>
      <c r="CN7" s="744"/>
      <c r="CO7" s="744"/>
      <c r="CP7" s="744"/>
      <c r="CQ7" s="745"/>
      <c r="CR7" s="743">
        <f>ROUND([3]調査表１!$AG$18/1000,0)</f>
        <v>10</v>
      </c>
      <c r="CS7" s="744"/>
      <c r="CT7" s="744"/>
      <c r="CU7" s="744"/>
      <c r="CV7" s="745"/>
      <c r="CW7" s="743">
        <f>ROUND(SUM([3]調査表１!$BM$18+[3]調査表１!$BX$18)/1000,0)</f>
        <v>6</v>
      </c>
      <c r="CX7" s="744"/>
      <c r="CY7" s="744"/>
      <c r="CZ7" s="744"/>
      <c r="DA7" s="745"/>
      <c r="DB7" s="743" t="s">
        <v>521</v>
      </c>
      <c r="DC7" s="744"/>
      <c r="DD7" s="744"/>
      <c r="DE7" s="744"/>
      <c r="DF7" s="745"/>
      <c r="DG7" s="743" t="s">
        <v>521</v>
      </c>
      <c r="DH7" s="744"/>
      <c r="DI7" s="744"/>
      <c r="DJ7" s="744"/>
      <c r="DK7" s="745"/>
      <c r="DL7" s="743" t="s">
        <v>521</v>
      </c>
      <c r="DM7" s="744"/>
      <c r="DN7" s="744"/>
      <c r="DO7" s="744"/>
      <c r="DP7" s="745"/>
      <c r="DQ7" s="743" t="s">
        <v>521</v>
      </c>
      <c r="DR7" s="744"/>
      <c r="DS7" s="744"/>
      <c r="DT7" s="744"/>
      <c r="DU7" s="745"/>
      <c r="DV7" s="746"/>
      <c r="DW7" s="747"/>
      <c r="DX7" s="747"/>
      <c r="DY7" s="747"/>
      <c r="DZ7" s="748"/>
      <c r="EA7" s="234"/>
    </row>
    <row r="8" spans="1:131" s="235" customFormat="1" ht="26.25" customHeight="1" x14ac:dyDescent="0.15">
      <c r="A8" s="238">
        <v>2</v>
      </c>
      <c r="B8" s="749" t="s">
        <v>391</v>
      </c>
      <c r="C8" s="750"/>
      <c r="D8" s="750"/>
      <c r="E8" s="750"/>
      <c r="F8" s="750"/>
      <c r="G8" s="750"/>
      <c r="H8" s="750"/>
      <c r="I8" s="750"/>
      <c r="J8" s="750"/>
      <c r="K8" s="750"/>
      <c r="L8" s="750"/>
      <c r="M8" s="750"/>
      <c r="N8" s="750"/>
      <c r="O8" s="750"/>
      <c r="P8" s="751"/>
      <c r="Q8" s="752">
        <f>ROUND('[1]１①純計'!$D$7/1000,0)</f>
        <v>36</v>
      </c>
      <c r="R8" s="753"/>
      <c r="S8" s="753"/>
      <c r="T8" s="753"/>
      <c r="U8" s="753"/>
      <c r="V8" s="753">
        <f>ROUND('[1]１①純計'!$E$7/1000,0)</f>
        <v>2</v>
      </c>
      <c r="W8" s="753"/>
      <c r="X8" s="753"/>
      <c r="Y8" s="753"/>
      <c r="Z8" s="753"/>
      <c r="AA8" s="753">
        <f>Q8-V8</f>
        <v>34</v>
      </c>
      <c r="AB8" s="753"/>
      <c r="AC8" s="753"/>
      <c r="AD8" s="753"/>
      <c r="AE8" s="754"/>
      <c r="AF8" s="755">
        <v>34</v>
      </c>
      <c r="AG8" s="756"/>
      <c r="AH8" s="756"/>
      <c r="AI8" s="756"/>
      <c r="AJ8" s="757"/>
      <c r="AK8" s="758">
        <v>0</v>
      </c>
      <c r="AL8" s="759"/>
      <c r="AM8" s="759"/>
      <c r="AN8" s="759"/>
      <c r="AO8" s="759"/>
      <c r="AP8" s="759">
        <v>0</v>
      </c>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c r="BT8" s="783"/>
      <c r="BU8" s="783"/>
      <c r="BV8" s="783"/>
      <c r="BW8" s="783"/>
      <c r="BX8" s="783"/>
      <c r="BY8" s="783"/>
      <c r="BZ8" s="783"/>
      <c r="CA8" s="783"/>
      <c r="CB8" s="783"/>
      <c r="CC8" s="783"/>
      <c r="CD8" s="783"/>
      <c r="CE8" s="783"/>
      <c r="CF8" s="783"/>
      <c r="CG8" s="784"/>
      <c r="CH8" s="785"/>
      <c r="CI8" s="786"/>
      <c r="CJ8" s="786"/>
      <c r="CK8" s="786"/>
      <c r="CL8" s="787"/>
      <c r="CM8" s="785"/>
      <c r="CN8" s="786"/>
      <c r="CO8" s="786"/>
      <c r="CP8" s="786"/>
      <c r="CQ8" s="787"/>
      <c r="CR8" s="785"/>
      <c r="CS8" s="786"/>
      <c r="CT8" s="786"/>
      <c r="CU8" s="786"/>
      <c r="CV8" s="787"/>
      <c r="CW8" s="785"/>
      <c r="CX8" s="786"/>
      <c r="CY8" s="786"/>
      <c r="CZ8" s="786"/>
      <c r="DA8" s="787"/>
      <c r="DB8" s="785"/>
      <c r="DC8" s="786"/>
      <c r="DD8" s="786"/>
      <c r="DE8" s="786"/>
      <c r="DF8" s="787"/>
      <c r="DG8" s="785"/>
      <c r="DH8" s="786"/>
      <c r="DI8" s="786"/>
      <c r="DJ8" s="786"/>
      <c r="DK8" s="787"/>
      <c r="DL8" s="785"/>
      <c r="DM8" s="786"/>
      <c r="DN8" s="786"/>
      <c r="DO8" s="786"/>
      <c r="DP8" s="787"/>
      <c r="DQ8" s="785"/>
      <c r="DR8" s="786"/>
      <c r="DS8" s="786"/>
      <c r="DT8" s="786"/>
      <c r="DU8" s="787"/>
      <c r="DV8" s="782"/>
      <c r="DW8" s="783"/>
      <c r="DX8" s="783"/>
      <c r="DY8" s="783"/>
      <c r="DZ8" s="788"/>
      <c r="EA8" s="234"/>
    </row>
    <row r="9" spans="1:131" s="235" customFormat="1" ht="26.25" customHeight="1" x14ac:dyDescent="0.15">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34"/>
    </row>
    <row r="10" spans="1:131" s="235" customFormat="1" ht="26.25" customHeight="1" x14ac:dyDescent="0.15">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x14ac:dyDescent="0.15">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15">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15">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15">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15">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15">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15">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15">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15">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15">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15">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392</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
      <c r="A23" s="240" t="s">
        <v>393</v>
      </c>
      <c r="B23" s="789" t="s">
        <v>394</v>
      </c>
      <c r="C23" s="790"/>
      <c r="D23" s="790"/>
      <c r="E23" s="790"/>
      <c r="F23" s="790"/>
      <c r="G23" s="790"/>
      <c r="H23" s="790"/>
      <c r="I23" s="790"/>
      <c r="J23" s="790"/>
      <c r="K23" s="790"/>
      <c r="L23" s="790"/>
      <c r="M23" s="790"/>
      <c r="N23" s="790"/>
      <c r="O23" s="790"/>
      <c r="P23" s="791"/>
      <c r="Q23" s="792">
        <f>SUM(Q7:U22)</f>
        <v>3878</v>
      </c>
      <c r="R23" s="793"/>
      <c r="S23" s="793"/>
      <c r="T23" s="793"/>
      <c r="U23" s="793"/>
      <c r="V23" s="793">
        <f t="shared" ref="V23" si="0">SUM(V7:Z22)</f>
        <v>3652</v>
      </c>
      <c r="W23" s="793"/>
      <c r="X23" s="793"/>
      <c r="Y23" s="793"/>
      <c r="Z23" s="793"/>
      <c r="AA23" s="793">
        <f t="shared" ref="AA23" si="1">SUM(AA7:AE22)</f>
        <v>226</v>
      </c>
      <c r="AB23" s="793"/>
      <c r="AC23" s="793"/>
      <c r="AD23" s="793"/>
      <c r="AE23" s="794"/>
      <c r="AF23" s="795">
        <v>175</v>
      </c>
      <c r="AG23" s="793"/>
      <c r="AH23" s="793"/>
      <c r="AI23" s="793"/>
      <c r="AJ23" s="796"/>
      <c r="AK23" s="797"/>
      <c r="AL23" s="798"/>
      <c r="AM23" s="798"/>
      <c r="AN23" s="798"/>
      <c r="AO23" s="798"/>
      <c r="AP23" s="793">
        <f>SUM(AP7:AT22)</f>
        <v>1513</v>
      </c>
      <c r="AQ23" s="793"/>
      <c r="AR23" s="793"/>
      <c r="AS23" s="793"/>
      <c r="AT23" s="793"/>
      <c r="AU23" s="809"/>
      <c r="AV23" s="809"/>
      <c r="AW23" s="809"/>
      <c r="AX23" s="809"/>
      <c r="AY23" s="810"/>
      <c r="AZ23" s="811" t="s">
        <v>395</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15">
      <c r="A24" s="808" t="s">
        <v>396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
      <c r="A25" s="739" t="s">
        <v>397</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15">
      <c r="A26" s="729" t="s">
        <v>373</v>
      </c>
      <c r="B26" s="730"/>
      <c r="C26" s="730"/>
      <c r="D26" s="730"/>
      <c r="E26" s="730"/>
      <c r="F26" s="730"/>
      <c r="G26" s="730"/>
      <c r="H26" s="730"/>
      <c r="I26" s="730"/>
      <c r="J26" s="730"/>
      <c r="K26" s="730"/>
      <c r="L26" s="730"/>
      <c r="M26" s="730"/>
      <c r="N26" s="730"/>
      <c r="O26" s="730"/>
      <c r="P26" s="731"/>
      <c r="Q26" s="725" t="s">
        <v>398</v>
      </c>
      <c r="R26" s="721"/>
      <c r="S26" s="721"/>
      <c r="T26" s="721"/>
      <c r="U26" s="722"/>
      <c r="V26" s="725" t="s">
        <v>399</v>
      </c>
      <c r="W26" s="721"/>
      <c r="X26" s="721"/>
      <c r="Y26" s="721"/>
      <c r="Z26" s="722"/>
      <c r="AA26" s="725" t="s">
        <v>400</v>
      </c>
      <c r="AB26" s="721"/>
      <c r="AC26" s="721"/>
      <c r="AD26" s="721"/>
      <c r="AE26" s="721"/>
      <c r="AF26" s="814" t="s">
        <v>401</v>
      </c>
      <c r="AG26" s="815"/>
      <c r="AH26" s="815"/>
      <c r="AI26" s="815"/>
      <c r="AJ26" s="816"/>
      <c r="AK26" s="721" t="s">
        <v>402</v>
      </c>
      <c r="AL26" s="721"/>
      <c r="AM26" s="721"/>
      <c r="AN26" s="721"/>
      <c r="AO26" s="722"/>
      <c r="AP26" s="725" t="s">
        <v>403</v>
      </c>
      <c r="AQ26" s="721"/>
      <c r="AR26" s="721"/>
      <c r="AS26" s="721"/>
      <c r="AT26" s="722"/>
      <c r="AU26" s="725" t="s">
        <v>404</v>
      </c>
      <c r="AV26" s="721"/>
      <c r="AW26" s="721"/>
      <c r="AX26" s="721"/>
      <c r="AY26" s="722"/>
      <c r="AZ26" s="725" t="s">
        <v>405</v>
      </c>
      <c r="BA26" s="721"/>
      <c r="BB26" s="721"/>
      <c r="BC26" s="721"/>
      <c r="BD26" s="722"/>
      <c r="BE26" s="725" t="s">
        <v>380</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15">
      <c r="A28" s="242">
        <v>1</v>
      </c>
      <c r="B28" s="760" t="s">
        <v>406</v>
      </c>
      <c r="C28" s="761"/>
      <c r="D28" s="761"/>
      <c r="E28" s="761"/>
      <c r="F28" s="761"/>
      <c r="G28" s="761"/>
      <c r="H28" s="761"/>
      <c r="I28" s="761"/>
      <c r="J28" s="761"/>
      <c r="K28" s="761"/>
      <c r="L28" s="761"/>
      <c r="M28" s="761"/>
      <c r="N28" s="761"/>
      <c r="O28" s="761"/>
      <c r="P28" s="762"/>
      <c r="Q28" s="822">
        <f>ROUND('[1]１①②'!$D$29/1000,0)</f>
        <v>374</v>
      </c>
      <c r="R28" s="823"/>
      <c r="S28" s="823"/>
      <c r="T28" s="823"/>
      <c r="U28" s="823"/>
      <c r="V28" s="823">
        <f>ROUNDUP('[1]１①②'!$E$29/1000,0)</f>
        <v>325</v>
      </c>
      <c r="W28" s="823"/>
      <c r="X28" s="823"/>
      <c r="Y28" s="823"/>
      <c r="Z28" s="823"/>
      <c r="AA28" s="823">
        <f>Q28-V28</f>
        <v>49</v>
      </c>
      <c r="AB28" s="823"/>
      <c r="AC28" s="823"/>
      <c r="AD28" s="823"/>
      <c r="AE28" s="824"/>
      <c r="AF28" s="825">
        <v>49</v>
      </c>
      <c r="AG28" s="823"/>
      <c r="AH28" s="823"/>
      <c r="AI28" s="823"/>
      <c r="AJ28" s="826"/>
      <c r="AK28" s="827">
        <f>ROUND('[4]３-(６),(７)'!$D$27/1000,0)</f>
        <v>27</v>
      </c>
      <c r="AL28" s="828"/>
      <c r="AM28" s="828"/>
      <c r="AN28" s="828"/>
      <c r="AO28" s="828"/>
      <c r="AP28" s="828" t="s">
        <v>521</v>
      </c>
      <c r="AQ28" s="828"/>
      <c r="AR28" s="828"/>
      <c r="AS28" s="828"/>
      <c r="AT28" s="828"/>
      <c r="AU28" s="828" t="s">
        <v>521</v>
      </c>
      <c r="AV28" s="828"/>
      <c r="AW28" s="828"/>
      <c r="AX28" s="828"/>
      <c r="AY28" s="828"/>
      <c r="AZ28" s="829" t="s">
        <v>521</v>
      </c>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15">
      <c r="A29" s="242">
        <v>2</v>
      </c>
      <c r="B29" s="749" t="s">
        <v>407</v>
      </c>
      <c r="C29" s="750"/>
      <c r="D29" s="750"/>
      <c r="E29" s="750"/>
      <c r="F29" s="750"/>
      <c r="G29" s="750"/>
      <c r="H29" s="750"/>
      <c r="I29" s="750"/>
      <c r="J29" s="750"/>
      <c r="K29" s="750"/>
      <c r="L29" s="750"/>
      <c r="M29" s="750"/>
      <c r="N29" s="750"/>
      <c r="O29" s="750"/>
      <c r="P29" s="751"/>
      <c r="Q29" s="752">
        <f>ROUND('[1]１①②'!$D$30/1000,0)</f>
        <v>390</v>
      </c>
      <c r="R29" s="753"/>
      <c r="S29" s="753"/>
      <c r="T29" s="753"/>
      <c r="U29" s="753"/>
      <c r="V29" s="753">
        <f>ROUND('[1]１①②'!$E$30/1000,0)</f>
        <v>374</v>
      </c>
      <c r="W29" s="753"/>
      <c r="X29" s="753"/>
      <c r="Y29" s="753"/>
      <c r="Z29" s="753"/>
      <c r="AA29" s="753">
        <f t="shared" ref="AA29:AA32" si="2">Q29-V29</f>
        <v>16</v>
      </c>
      <c r="AB29" s="753"/>
      <c r="AC29" s="753"/>
      <c r="AD29" s="753"/>
      <c r="AE29" s="754"/>
      <c r="AF29" s="755">
        <v>16</v>
      </c>
      <c r="AG29" s="756"/>
      <c r="AH29" s="756"/>
      <c r="AI29" s="756"/>
      <c r="AJ29" s="757"/>
      <c r="AK29" s="834">
        <f>ROUND('[4]３-(６),(７)'!$D$28/1000,0)</f>
        <v>63</v>
      </c>
      <c r="AL29" s="830"/>
      <c r="AM29" s="830"/>
      <c r="AN29" s="830"/>
      <c r="AO29" s="830"/>
      <c r="AP29" s="830" t="s">
        <v>521</v>
      </c>
      <c r="AQ29" s="830"/>
      <c r="AR29" s="830"/>
      <c r="AS29" s="830"/>
      <c r="AT29" s="830"/>
      <c r="AU29" s="830" t="s">
        <v>521</v>
      </c>
      <c r="AV29" s="830"/>
      <c r="AW29" s="830"/>
      <c r="AX29" s="830"/>
      <c r="AY29" s="830"/>
      <c r="AZ29" s="831" t="s">
        <v>521</v>
      </c>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15">
      <c r="A30" s="242">
        <v>3</v>
      </c>
      <c r="B30" s="749" t="s">
        <v>408</v>
      </c>
      <c r="C30" s="750"/>
      <c r="D30" s="750"/>
      <c r="E30" s="750"/>
      <c r="F30" s="750"/>
      <c r="G30" s="750"/>
      <c r="H30" s="750"/>
      <c r="I30" s="750"/>
      <c r="J30" s="750"/>
      <c r="K30" s="750"/>
      <c r="L30" s="750"/>
      <c r="M30" s="750"/>
      <c r="N30" s="750"/>
      <c r="O30" s="750"/>
      <c r="P30" s="751"/>
      <c r="Q30" s="752">
        <f>ROUND('[1]１①②'!$D$31/1000,0)</f>
        <v>52</v>
      </c>
      <c r="R30" s="753"/>
      <c r="S30" s="753"/>
      <c r="T30" s="753"/>
      <c r="U30" s="753"/>
      <c r="V30" s="753">
        <f>ROUND('[1]１①②'!$E$31/1000,0)</f>
        <v>52</v>
      </c>
      <c r="W30" s="753"/>
      <c r="X30" s="753"/>
      <c r="Y30" s="753"/>
      <c r="Z30" s="753"/>
      <c r="AA30" s="753">
        <f t="shared" si="2"/>
        <v>0</v>
      </c>
      <c r="AB30" s="753"/>
      <c r="AC30" s="753"/>
      <c r="AD30" s="753"/>
      <c r="AE30" s="754"/>
      <c r="AF30" s="755">
        <v>0</v>
      </c>
      <c r="AG30" s="756"/>
      <c r="AH30" s="756"/>
      <c r="AI30" s="756"/>
      <c r="AJ30" s="757"/>
      <c r="AK30" s="834">
        <f>ROUND('[4]３-(６),(７)'!$D$29/1000,0)</f>
        <v>76</v>
      </c>
      <c r="AL30" s="830"/>
      <c r="AM30" s="830"/>
      <c r="AN30" s="830"/>
      <c r="AO30" s="830"/>
      <c r="AP30" s="830" t="s">
        <v>521</v>
      </c>
      <c r="AQ30" s="830"/>
      <c r="AR30" s="830"/>
      <c r="AS30" s="830"/>
      <c r="AT30" s="830"/>
      <c r="AU30" s="830" t="s">
        <v>521</v>
      </c>
      <c r="AV30" s="830"/>
      <c r="AW30" s="830"/>
      <c r="AX30" s="830"/>
      <c r="AY30" s="830"/>
      <c r="AZ30" s="831" t="s">
        <v>521</v>
      </c>
      <c r="BA30" s="831"/>
      <c r="BB30" s="831"/>
      <c r="BC30" s="831"/>
      <c r="BD30" s="831"/>
      <c r="BE30" s="832"/>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15">
      <c r="A31" s="242">
        <v>4</v>
      </c>
      <c r="B31" s="749" t="s">
        <v>409</v>
      </c>
      <c r="C31" s="750"/>
      <c r="D31" s="750"/>
      <c r="E31" s="750"/>
      <c r="F31" s="750"/>
      <c r="G31" s="750"/>
      <c r="H31" s="750"/>
      <c r="I31" s="750"/>
      <c r="J31" s="750"/>
      <c r="K31" s="750"/>
      <c r="L31" s="750"/>
      <c r="M31" s="750"/>
      <c r="N31" s="750"/>
      <c r="O31" s="750"/>
      <c r="P31" s="751"/>
      <c r="Q31" s="752">
        <f>ROUND('[5]２①②③、３②（再掲）、４②③'!$M$29/1000,0)</f>
        <v>139</v>
      </c>
      <c r="R31" s="753"/>
      <c r="S31" s="753"/>
      <c r="T31" s="753"/>
      <c r="U31" s="753"/>
      <c r="V31" s="753">
        <f>ROUND('[5]２①②③、３②（再掲）、４②③'!$J$29/1000,0)</f>
        <v>133</v>
      </c>
      <c r="W31" s="753"/>
      <c r="X31" s="753"/>
      <c r="Y31" s="753"/>
      <c r="Z31" s="753"/>
      <c r="AA31" s="753">
        <f t="shared" si="2"/>
        <v>6</v>
      </c>
      <c r="AB31" s="753"/>
      <c r="AC31" s="753"/>
      <c r="AD31" s="753"/>
      <c r="AE31" s="754"/>
      <c r="AF31" s="755">
        <v>7</v>
      </c>
      <c r="AG31" s="756"/>
      <c r="AH31" s="756"/>
      <c r="AI31" s="756"/>
      <c r="AJ31" s="757"/>
      <c r="AK31" s="834">
        <f>ROUND('[4]３-(６),(７)'!$D$34/1000,0)</f>
        <v>58</v>
      </c>
      <c r="AL31" s="830"/>
      <c r="AM31" s="830"/>
      <c r="AN31" s="830"/>
      <c r="AO31" s="830"/>
      <c r="AP31" s="830">
        <f>ROUND('[5]２①②③、３②（再掲）、４②③'!$BJ$29/1000,0)</f>
        <v>293</v>
      </c>
      <c r="AQ31" s="830"/>
      <c r="AR31" s="830"/>
      <c r="AS31" s="830"/>
      <c r="AT31" s="830"/>
      <c r="AU31" s="830">
        <f>ROUND('[5]２①②③、３②（再掲）、４②③'!$BK$29/1000,0)</f>
        <v>156</v>
      </c>
      <c r="AV31" s="830"/>
      <c r="AW31" s="830"/>
      <c r="AX31" s="830"/>
      <c r="AY31" s="830"/>
      <c r="AZ31" s="831" t="s">
        <v>521</v>
      </c>
      <c r="BA31" s="831"/>
      <c r="BB31" s="831"/>
      <c r="BC31" s="831"/>
      <c r="BD31" s="831"/>
      <c r="BE31" s="832" t="s">
        <v>410</v>
      </c>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15">
      <c r="A32" s="242">
        <v>5</v>
      </c>
      <c r="B32" s="749" t="s">
        <v>411</v>
      </c>
      <c r="C32" s="750"/>
      <c r="D32" s="750"/>
      <c r="E32" s="750"/>
      <c r="F32" s="750"/>
      <c r="G32" s="750"/>
      <c r="H32" s="750"/>
      <c r="I32" s="750"/>
      <c r="J32" s="750"/>
      <c r="K32" s="750"/>
      <c r="L32" s="750"/>
      <c r="M32" s="750"/>
      <c r="N32" s="750"/>
      <c r="O32" s="750"/>
      <c r="P32" s="751"/>
      <c r="Q32" s="752">
        <f>ROUND('[5]２①②③、３②（再掲）、４②③'!$M$30/1000,0)</f>
        <v>153</v>
      </c>
      <c r="R32" s="753"/>
      <c r="S32" s="753"/>
      <c r="T32" s="753"/>
      <c r="U32" s="753"/>
      <c r="V32" s="753">
        <f>ROUND('[5]２①②③、３②（再掲）、４②③'!$J$30/1000,0)</f>
        <v>150</v>
      </c>
      <c r="W32" s="753"/>
      <c r="X32" s="753"/>
      <c r="Y32" s="753"/>
      <c r="Z32" s="753"/>
      <c r="AA32" s="753">
        <f t="shared" si="2"/>
        <v>3</v>
      </c>
      <c r="AB32" s="753"/>
      <c r="AC32" s="753"/>
      <c r="AD32" s="753"/>
      <c r="AE32" s="754"/>
      <c r="AF32" s="755">
        <v>3</v>
      </c>
      <c r="AG32" s="756"/>
      <c r="AH32" s="756"/>
      <c r="AI32" s="756"/>
      <c r="AJ32" s="757"/>
      <c r="AK32" s="834">
        <f>ROUND('[4]３-(６),(７)'!$D$35/1000,0)</f>
        <v>111</v>
      </c>
      <c r="AL32" s="830"/>
      <c r="AM32" s="830"/>
      <c r="AN32" s="830"/>
      <c r="AO32" s="830"/>
      <c r="AP32" s="830">
        <f>ROUND('[5]２①②③、３②（再掲）、４②③'!$BJ$30/1000,0)</f>
        <v>609</v>
      </c>
      <c r="AQ32" s="830"/>
      <c r="AR32" s="830"/>
      <c r="AS32" s="830"/>
      <c r="AT32" s="830"/>
      <c r="AU32" s="830">
        <f>ROUND('[5]２①②③、３②（再掲）、４②③'!$BK$30/1000,0)</f>
        <v>584</v>
      </c>
      <c r="AV32" s="830"/>
      <c r="AW32" s="830"/>
      <c r="AX32" s="830"/>
      <c r="AY32" s="830"/>
      <c r="AZ32" s="831" t="s">
        <v>521</v>
      </c>
      <c r="BA32" s="831"/>
      <c r="BB32" s="831"/>
      <c r="BC32" s="831"/>
      <c r="BD32" s="831"/>
      <c r="BE32" s="832" t="s">
        <v>412</v>
      </c>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15">
      <c r="A33" s="242">
        <v>6</v>
      </c>
      <c r="B33" s="749"/>
      <c r="C33" s="750"/>
      <c r="D33" s="750"/>
      <c r="E33" s="750"/>
      <c r="F33" s="750"/>
      <c r="G33" s="750"/>
      <c r="H33" s="750"/>
      <c r="I33" s="750"/>
      <c r="J33" s="750"/>
      <c r="K33" s="750"/>
      <c r="L33" s="750"/>
      <c r="M33" s="750"/>
      <c r="N33" s="750"/>
      <c r="O33" s="750"/>
      <c r="P33" s="751"/>
      <c r="Q33" s="752"/>
      <c r="R33" s="753"/>
      <c r="S33" s="753"/>
      <c r="T33" s="753"/>
      <c r="U33" s="753"/>
      <c r="V33" s="753"/>
      <c r="W33" s="753"/>
      <c r="X33" s="753"/>
      <c r="Y33" s="753"/>
      <c r="Z33" s="753"/>
      <c r="AA33" s="753"/>
      <c r="AB33" s="753"/>
      <c r="AC33" s="753"/>
      <c r="AD33" s="753"/>
      <c r="AE33" s="754"/>
      <c r="AF33" s="755"/>
      <c r="AG33" s="756"/>
      <c r="AH33" s="756"/>
      <c r="AI33" s="756"/>
      <c r="AJ33" s="757"/>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15">
      <c r="A34" s="242">
        <v>7</v>
      </c>
      <c r="B34" s="749"/>
      <c r="C34" s="750"/>
      <c r="D34" s="750"/>
      <c r="E34" s="750"/>
      <c r="F34" s="750"/>
      <c r="G34" s="750"/>
      <c r="H34" s="750"/>
      <c r="I34" s="750"/>
      <c r="J34" s="750"/>
      <c r="K34" s="750"/>
      <c r="L34" s="750"/>
      <c r="M34" s="750"/>
      <c r="N34" s="750"/>
      <c r="O34" s="750"/>
      <c r="P34" s="751"/>
      <c r="Q34" s="752"/>
      <c r="R34" s="753"/>
      <c r="S34" s="753"/>
      <c r="T34" s="753"/>
      <c r="U34" s="753"/>
      <c r="V34" s="753"/>
      <c r="W34" s="753"/>
      <c r="X34" s="753"/>
      <c r="Y34" s="753"/>
      <c r="Z34" s="753"/>
      <c r="AA34" s="753"/>
      <c r="AB34" s="753"/>
      <c r="AC34" s="753"/>
      <c r="AD34" s="753"/>
      <c r="AE34" s="754"/>
      <c r="AF34" s="755"/>
      <c r="AG34" s="756"/>
      <c r="AH34" s="756"/>
      <c r="AI34" s="756"/>
      <c r="AJ34" s="757"/>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15">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15">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15">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15">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15">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15">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15">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15">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15">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15">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15">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15">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15">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15">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15">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15">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15">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15">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15">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15">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15">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15">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15">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15">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15">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15">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15">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413</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
      <c r="A63" s="240" t="s">
        <v>393</v>
      </c>
      <c r="B63" s="789" t="s">
        <v>414</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75</v>
      </c>
      <c r="AG63" s="844"/>
      <c r="AH63" s="844"/>
      <c r="AI63" s="844"/>
      <c r="AJ63" s="845"/>
      <c r="AK63" s="846"/>
      <c r="AL63" s="841"/>
      <c r="AM63" s="841"/>
      <c r="AN63" s="841"/>
      <c r="AO63" s="841"/>
      <c r="AP63" s="844">
        <f>SUM(AP28:AT62)</f>
        <v>902</v>
      </c>
      <c r="AQ63" s="844"/>
      <c r="AR63" s="844"/>
      <c r="AS63" s="844"/>
      <c r="AT63" s="844"/>
      <c r="AU63" s="844">
        <f>SUM(AU28:AY62)</f>
        <v>740</v>
      </c>
      <c r="AV63" s="844"/>
      <c r="AW63" s="844"/>
      <c r="AX63" s="844"/>
      <c r="AY63" s="844"/>
      <c r="AZ63" s="848"/>
      <c r="BA63" s="848"/>
      <c r="BB63" s="848"/>
      <c r="BC63" s="848"/>
      <c r="BD63" s="848"/>
      <c r="BE63" s="849"/>
      <c r="BF63" s="849"/>
      <c r="BG63" s="849"/>
      <c r="BH63" s="849"/>
      <c r="BI63" s="850"/>
      <c r="BJ63" s="851" t="s">
        <v>415</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15">
      <c r="A66" s="729" t="s">
        <v>417</v>
      </c>
      <c r="B66" s="730"/>
      <c r="C66" s="730"/>
      <c r="D66" s="730"/>
      <c r="E66" s="730"/>
      <c r="F66" s="730"/>
      <c r="G66" s="730"/>
      <c r="H66" s="730"/>
      <c r="I66" s="730"/>
      <c r="J66" s="730"/>
      <c r="K66" s="730"/>
      <c r="L66" s="730"/>
      <c r="M66" s="730"/>
      <c r="N66" s="730"/>
      <c r="O66" s="730"/>
      <c r="P66" s="731"/>
      <c r="Q66" s="725" t="s">
        <v>418</v>
      </c>
      <c r="R66" s="721"/>
      <c r="S66" s="721"/>
      <c r="T66" s="721"/>
      <c r="U66" s="722"/>
      <c r="V66" s="725" t="s">
        <v>419</v>
      </c>
      <c r="W66" s="721"/>
      <c r="X66" s="721"/>
      <c r="Y66" s="721"/>
      <c r="Z66" s="722"/>
      <c r="AA66" s="725" t="s">
        <v>420</v>
      </c>
      <c r="AB66" s="721"/>
      <c r="AC66" s="721"/>
      <c r="AD66" s="721"/>
      <c r="AE66" s="722"/>
      <c r="AF66" s="854" t="s">
        <v>421</v>
      </c>
      <c r="AG66" s="815"/>
      <c r="AH66" s="815"/>
      <c r="AI66" s="815"/>
      <c r="AJ66" s="855"/>
      <c r="AK66" s="725" t="s">
        <v>422</v>
      </c>
      <c r="AL66" s="730"/>
      <c r="AM66" s="730"/>
      <c r="AN66" s="730"/>
      <c r="AO66" s="731"/>
      <c r="AP66" s="725" t="s">
        <v>423</v>
      </c>
      <c r="AQ66" s="721"/>
      <c r="AR66" s="721"/>
      <c r="AS66" s="721"/>
      <c r="AT66" s="722"/>
      <c r="AU66" s="725" t="s">
        <v>424</v>
      </c>
      <c r="AV66" s="721"/>
      <c r="AW66" s="721"/>
      <c r="AX66" s="721"/>
      <c r="AY66" s="722"/>
      <c r="AZ66" s="725" t="s">
        <v>380</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583</v>
      </c>
      <c r="C68" s="870"/>
      <c r="D68" s="870"/>
      <c r="E68" s="870"/>
      <c r="F68" s="870"/>
      <c r="G68" s="870"/>
      <c r="H68" s="870"/>
      <c r="I68" s="870"/>
      <c r="J68" s="870"/>
      <c r="K68" s="870"/>
      <c r="L68" s="870"/>
      <c r="M68" s="870"/>
      <c r="N68" s="870"/>
      <c r="O68" s="870"/>
      <c r="P68" s="871"/>
      <c r="Q68" s="872">
        <f>'[6]Sheet1 '!$C$5</f>
        <v>4</v>
      </c>
      <c r="R68" s="866"/>
      <c r="S68" s="866"/>
      <c r="T68" s="866"/>
      <c r="U68" s="866"/>
      <c r="V68" s="866">
        <f>'[6]Sheet1 '!$D$5</f>
        <v>3</v>
      </c>
      <c r="W68" s="866"/>
      <c r="X68" s="866"/>
      <c r="Y68" s="866"/>
      <c r="Z68" s="866"/>
      <c r="AA68" s="866">
        <f>Q68-V68</f>
        <v>1</v>
      </c>
      <c r="AB68" s="866"/>
      <c r="AC68" s="866"/>
      <c r="AD68" s="866"/>
      <c r="AE68" s="866"/>
      <c r="AF68" s="866">
        <f>'[6]Sheet1 '!$F$5</f>
        <v>1</v>
      </c>
      <c r="AG68" s="866"/>
      <c r="AH68" s="866"/>
      <c r="AI68" s="866"/>
      <c r="AJ68" s="866"/>
      <c r="AK68" s="866">
        <f>'[6]Sheet1 '!$G$5</f>
        <v>0</v>
      </c>
      <c r="AL68" s="866"/>
      <c r="AM68" s="866"/>
      <c r="AN68" s="866"/>
      <c r="AO68" s="866"/>
      <c r="AP68" s="866">
        <f>'[6]Sheet1 '!$H$5</f>
        <v>0</v>
      </c>
      <c r="AQ68" s="866"/>
      <c r="AR68" s="866"/>
      <c r="AS68" s="866"/>
      <c r="AT68" s="866"/>
      <c r="AU68" s="866">
        <v>0</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584</v>
      </c>
      <c r="C69" s="874"/>
      <c r="D69" s="874"/>
      <c r="E69" s="874"/>
      <c r="F69" s="874"/>
      <c r="G69" s="874"/>
      <c r="H69" s="874"/>
      <c r="I69" s="874"/>
      <c r="J69" s="874"/>
      <c r="K69" s="874"/>
      <c r="L69" s="874"/>
      <c r="M69" s="874"/>
      <c r="N69" s="874"/>
      <c r="O69" s="874"/>
      <c r="P69" s="875"/>
      <c r="Q69" s="876">
        <f>'[6]Sheet1 '!$C$7</f>
        <v>4698</v>
      </c>
      <c r="R69" s="830"/>
      <c r="S69" s="830"/>
      <c r="T69" s="830"/>
      <c r="U69" s="830"/>
      <c r="V69" s="830">
        <f>'[6]Sheet1 '!$D$7</f>
        <v>3780</v>
      </c>
      <c r="W69" s="830"/>
      <c r="X69" s="830"/>
      <c r="Y69" s="830"/>
      <c r="Z69" s="830"/>
      <c r="AA69" s="830">
        <f t="shared" ref="AA69:AA73" si="3">Q69-V69</f>
        <v>918</v>
      </c>
      <c r="AB69" s="830"/>
      <c r="AC69" s="830"/>
      <c r="AD69" s="830"/>
      <c r="AE69" s="830"/>
      <c r="AF69" s="830">
        <f>'[6]Sheet1 '!$F$7</f>
        <v>918</v>
      </c>
      <c r="AG69" s="830"/>
      <c r="AH69" s="830"/>
      <c r="AI69" s="830"/>
      <c r="AJ69" s="830"/>
      <c r="AK69" s="830">
        <f>'[6]Sheet1 '!$G$7</f>
        <v>1</v>
      </c>
      <c r="AL69" s="830"/>
      <c r="AM69" s="830"/>
      <c r="AN69" s="830"/>
      <c r="AO69" s="830"/>
      <c r="AP69" s="830">
        <f>'[6]Sheet1 '!$H$7</f>
        <v>0</v>
      </c>
      <c r="AQ69" s="830"/>
      <c r="AR69" s="830"/>
      <c r="AS69" s="830"/>
      <c r="AT69" s="830"/>
      <c r="AU69" s="830">
        <v>0</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585</v>
      </c>
      <c r="C70" s="874"/>
      <c r="D70" s="874"/>
      <c r="E70" s="874"/>
      <c r="F70" s="874"/>
      <c r="G70" s="874"/>
      <c r="H70" s="874"/>
      <c r="I70" s="874"/>
      <c r="J70" s="874"/>
      <c r="K70" s="874"/>
      <c r="L70" s="874"/>
      <c r="M70" s="874"/>
      <c r="N70" s="874"/>
      <c r="O70" s="874"/>
      <c r="P70" s="875"/>
      <c r="Q70" s="876">
        <f>'[6]Sheet1 '!$C$8</f>
        <v>112</v>
      </c>
      <c r="R70" s="830"/>
      <c r="S70" s="830"/>
      <c r="T70" s="830"/>
      <c r="U70" s="830"/>
      <c r="V70" s="830">
        <f>'[6]Sheet1 '!$D$8</f>
        <v>74</v>
      </c>
      <c r="W70" s="830"/>
      <c r="X70" s="830"/>
      <c r="Y70" s="830"/>
      <c r="Z70" s="830"/>
      <c r="AA70" s="830">
        <f t="shared" si="3"/>
        <v>38</v>
      </c>
      <c r="AB70" s="830"/>
      <c r="AC70" s="830"/>
      <c r="AD70" s="830"/>
      <c r="AE70" s="830"/>
      <c r="AF70" s="830">
        <f>'[6]Sheet1 '!$F$8</f>
        <v>38</v>
      </c>
      <c r="AG70" s="830"/>
      <c r="AH70" s="830"/>
      <c r="AI70" s="830"/>
      <c r="AJ70" s="830"/>
      <c r="AK70" s="830">
        <f>'[6]Sheet1 '!$G$8</f>
        <v>0</v>
      </c>
      <c r="AL70" s="830"/>
      <c r="AM70" s="830"/>
      <c r="AN70" s="830"/>
      <c r="AO70" s="830"/>
      <c r="AP70" s="830">
        <f>'[6]Sheet1 '!$H$8</f>
        <v>0</v>
      </c>
      <c r="AQ70" s="830"/>
      <c r="AR70" s="830"/>
      <c r="AS70" s="830"/>
      <c r="AT70" s="830"/>
      <c r="AU70" s="830">
        <v>0</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586</v>
      </c>
      <c r="C71" s="874"/>
      <c r="D71" s="874"/>
      <c r="E71" s="874"/>
      <c r="F71" s="874"/>
      <c r="G71" s="874"/>
      <c r="H71" s="874"/>
      <c r="I71" s="874"/>
      <c r="J71" s="874"/>
      <c r="K71" s="874"/>
      <c r="L71" s="874"/>
      <c r="M71" s="874"/>
      <c r="N71" s="874"/>
      <c r="O71" s="874"/>
      <c r="P71" s="875"/>
      <c r="Q71" s="876">
        <f>'[6]Sheet1 '!$C$21</f>
        <v>350</v>
      </c>
      <c r="R71" s="830"/>
      <c r="S71" s="830"/>
      <c r="T71" s="830"/>
      <c r="U71" s="830"/>
      <c r="V71" s="830">
        <f>'[6]Sheet1 '!$D$21</f>
        <v>322</v>
      </c>
      <c r="W71" s="830"/>
      <c r="X71" s="830"/>
      <c r="Y71" s="830"/>
      <c r="Z71" s="830"/>
      <c r="AA71" s="830">
        <f t="shared" si="3"/>
        <v>28</v>
      </c>
      <c r="AB71" s="830"/>
      <c r="AC71" s="830"/>
      <c r="AD71" s="830"/>
      <c r="AE71" s="830"/>
      <c r="AF71" s="830">
        <f>'[6]Sheet1 '!$F$21</f>
        <v>28</v>
      </c>
      <c r="AG71" s="830"/>
      <c r="AH71" s="830"/>
      <c r="AI71" s="830"/>
      <c r="AJ71" s="830"/>
      <c r="AK71" s="830">
        <f>'[6]Sheet1 '!$G$21</f>
        <v>0</v>
      </c>
      <c r="AL71" s="830"/>
      <c r="AM71" s="830"/>
      <c r="AN71" s="830"/>
      <c r="AO71" s="830"/>
      <c r="AP71" s="830">
        <f>'[6]Sheet1 '!$H$21</f>
        <v>0</v>
      </c>
      <c r="AQ71" s="830"/>
      <c r="AR71" s="830"/>
      <c r="AS71" s="830"/>
      <c r="AT71" s="830"/>
      <c r="AU71" s="830">
        <v>0</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587</v>
      </c>
      <c r="C72" s="874"/>
      <c r="D72" s="874"/>
      <c r="E72" s="874"/>
      <c r="F72" s="874"/>
      <c r="G72" s="874"/>
      <c r="H72" s="874"/>
      <c r="I72" s="874"/>
      <c r="J72" s="874"/>
      <c r="K72" s="874"/>
      <c r="L72" s="874"/>
      <c r="M72" s="874"/>
      <c r="N72" s="874"/>
      <c r="O72" s="874"/>
      <c r="P72" s="875"/>
      <c r="Q72" s="876">
        <f>'[6]Sheet1 '!$C$46</f>
        <v>81</v>
      </c>
      <c r="R72" s="830"/>
      <c r="S72" s="830"/>
      <c r="T72" s="830"/>
      <c r="U72" s="830"/>
      <c r="V72" s="830">
        <f>'[6]Sheet1 '!$D$46</f>
        <v>73</v>
      </c>
      <c r="W72" s="830"/>
      <c r="X72" s="830"/>
      <c r="Y72" s="830"/>
      <c r="Z72" s="830"/>
      <c r="AA72" s="830">
        <f t="shared" si="3"/>
        <v>8</v>
      </c>
      <c r="AB72" s="830"/>
      <c r="AC72" s="830"/>
      <c r="AD72" s="830"/>
      <c r="AE72" s="830"/>
      <c r="AF72" s="830">
        <f>'[6]Sheet1 '!$F$46</f>
        <v>8</v>
      </c>
      <c r="AG72" s="830"/>
      <c r="AH72" s="830"/>
      <c r="AI72" s="830"/>
      <c r="AJ72" s="830"/>
      <c r="AK72" s="830">
        <f>'[6]Sheet1 '!$G$46</f>
        <v>0</v>
      </c>
      <c r="AL72" s="830"/>
      <c r="AM72" s="830"/>
      <c r="AN72" s="830"/>
      <c r="AO72" s="830"/>
      <c r="AP72" s="830">
        <f>'[6]Sheet1 '!$H$46</f>
        <v>0</v>
      </c>
      <c r="AQ72" s="830"/>
      <c r="AR72" s="830"/>
      <c r="AS72" s="830"/>
      <c r="AT72" s="830"/>
      <c r="AU72" s="830">
        <v>0</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588</v>
      </c>
      <c r="C73" s="874"/>
      <c r="D73" s="874"/>
      <c r="E73" s="874"/>
      <c r="F73" s="874"/>
      <c r="G73" s="874"/>
      <c r="H73" s="874"/>
      <c r="I73" s="874"/>
      <c r="J73" s="874"/>
      <c r="K73" s="874"/>
      <c r="L73" s="874"/>
      <c r="M73" s="874"/>
      <c r="N73" s="874"/>
      <c r="O73" s="874"/>
      <c r="P73" s="875"/>
      <c r="Q73" s="876">
        <f>'[6]Sheet1 '!$C$47</f>
        <v>139615</v>
      </c>
      <c r="R73" s="830"/>
      <c r="S73" s="830"/>
      <c r="T73" s="830"/>
      <c r="U73" s="830"/>
      <c r="V73" s="830">
        <f>'[6]Sheet1 '!$D$47</f>
        <v>134963</v>
      </c>
      <c r="W73" s="830"/>
      <c r="X73" s="830"/>
      <c r="Y73" s="830"/>
      <c r="Z73" s="830"/>
      <c r="AA73" s="830">
        <f t="shared" si="3"/>
        <v>4652</v>
      </c>
      <c r="AB73" s="830"/>
      <c r="AC73" s="830"/>
      <c r="AD73" s="830"/>
      <c r="AE73" s="830"/>
      <c r="AF73" s="830">
        <f>'[6]Sheet1 '!$F$47</f>
        <v>4652</v>
      </c>
      <c r="AG73" s="830"/>
      <c r="AH73" s="830"/>
      <c r="AI73" s="830"/>
      <c r="AJ73" s="830"/>
      <c r="AK73" s="830">
        <f>'[6]Sheet1 '!$G$47</f>
        <v>0</v>
      </c>
      <c r="AL73" s="830"/>
      <c r="AM73" s="830"/>
      <c r="AN73" s="830"/>
      <c r="AO73" s="830"/>
      <c r="AP73" s="830">
        <f>'[6]Sheet1 '!$H$47</f>
        <v>0</v>
      </c>
      <c r="AQ73" s="830"/>
      <c r="AR73" s="830"/>
      <c r="AS73" s="830"/>
      <c r="AT73" s="830"/>
      <c r="AU73" s="830">
        <v>0</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393</v>
      </c>
      <c r="B88" s="789" t="s">
        <v>425</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f>SUM(AF68:AJ87)</f>
        <v>5645</v>
      </c>
      <c r="AG88" s="844"/>
      <c r="AH88" s="844"/>
      <c r="AI88" s="844"/>
      <c r="AJ88" s="844"/>
      <c r="AK88" s="841"/>
      <c r="AL88" s="841"/>
      <c r="AM88" s="841"/>
      <c r="AN88" s="841"/>
      <c r="AO88" s="841"/>
      <c r="AP88" s="844">
        <f>SUM(AP68:AT87)</f>
        <v>0</v>
      </c>
      <c r="AQ88" s="844"/>
      <c r="AR88" s="844"/>
      <c r="AS88" s="844"/>
      <c r="AT88" s="844"/>
      <c r="AU88" s="844">
        <f>SUM(AU68:AY87)</f>
        <v>0</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789" t="s">
        <v>426</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f>CR7</f>
        <v>10</v>
      </c>
      <c r="CS102" s="852"/>
      <c r="CT102" s="852"/>
      <c r="CU102" s="852"/>
      <c r="CV102" s="891"/>
      <c r="CW102" s="890">
        <f t="shared" ref="CW102" si="4">CW7</f>
        <v>6</v>
      </c>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427</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428</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431</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432</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433</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434</v>
      </c>
      <c r="AB109" s="893"/>
      <c r="AC109" s="893"/>
      <c r="AD109" s="893"/>
      <c r="AE109" s="894"/>
      <c r="AF109" s="892" t="s">
        <v>435</v>
      </c>
      <c r="AG109" s="893"/>
      <c r="AH109" s="893"/>
      <c r="AI109" s="893"/>
      <c r="AJ109" s="894"/>
      <c r="AK109" s="892" t="s">
        <v>310</v>
      </c>
      <c r="AL109" s="893"/>
      <c r="AM109" s="893"/>
      <c r="AN109" s="893"/>
      <c r="AO109" s="894"/>
      <c r="AP109" s="892" t="s">
        <v>436</v>
      </c>
      <c r="AQ109" s="893"/>
      <c r="AR109" s="893"/>
      <c r="AS109" s="893"/>
      <c r="AT109" s="895"/>
      <c r="AU109" s="912" t="s">
        <v>433</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434</v>
      </c>
      <c r="BR109" s="893"/>
      <c r="BS109" s="893"/>
      <c r="BT109" s="893"/>
      <c r="BU109" s="894"/>
      <c r="BV109" s="892" t="s">
        <v>435</v>
      </c>
      <c r="BW109" s="893"/>
      <c r="BX109" s="893"/>
      <c r="BY109" s="893"/>
      <c r="BZ109" s="894"/>
      <c r="CA109" s="892" t="s">
        <v>310</v>
      </c>
      <c r="CB109" s="893"/>
      <c r="CC109" s="893"/>
      <c r="CD109" s="893"/>
      <c r="CE109" s="894"/>
      <c r="CF109" s="913" t="s">
        <v>436</v>
      </c>
      <c r="CG109" s="913"/>
      <c r="CH109" s="913"/>
      <c r="CI109" s="913"/>
      <c r="CJ109" s="913"/>
      <c r="CK109" s="892" t="s">
        <v>437</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434</v>
      </c>
      <c r="DH109" s="893"/>
      <c r="DI109" s="893"/>
      <c r="DJ109" s="893"/>
      <c r="DK109" s="894"/>
      <c r="DL109" s="892" t="s">
        <v>435</v>
      </c>
      <c r="DM109" s="893"/>
      <c r="DN109" s="893"/>
      <c r="DO109" s="893"/>
      <c r="DP109" s="894"/>
      <c r="DQ109" s="892" t="s">
        <v>310</v>
      </c>
      <c r="DR109" s="893"/>
      <c r="DS109" s="893"/>
      <c r="DT109" s="893"/>
      <c r="DU109" s="894"/>
      <c r="DV109" s="892" t="s">
        <v>436</v>
      </c>
      <c r="DW109" s="893"/>
      <c r="DX109" s="893"/>
      <c r="DY109" s="893"/>
      <c r="DZ109" s="895"/>
    </row>
    <row r="110" spans="1:131" s="230" customFormat="1" ht="26.25" customHeight="1" x14ac:dyDescent="0.15">
      <c r="A110" s="896" t="s">
        <v>438</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177129</v>
      </c>
      <c r="AB110" s="900"/>
      <c r="AC110" s="900"/>
      <c r="AD110" s="900"/>
      <c r="AE110" s="901"/>
      <c r="AF110" s="902">
        <v>164429</v>
      </c>
      <c r="AG110" s="900"/>
      <c r="AH110" s="900"/>
      <c r="AI110" s="900"/>
      <c r="AJ110" s="901"/>
      <c r="AK110" s="902">
        <v>174626</v>
      </c>
      <c r="AL110" s="900"/>
      <c r="AM110" s="900"/>
      <c r="AN110" s="900"/>
      <c r="AO110" s="901"/>
      <c r="AP110" s="903">
        <v>13</v>
      </c>
      <c r="AQ110" s="904"/>
      <c r="AR110" s="904"/>
      <c r="AS110" s="904"/>
      <c r="AT110" s="905"/>
      <c r="AU110" s="906" t="s">
        <v>75</v>
      </c>
      <c r="AV110" s="907"/>
      <c r="AW110" s="907"/>
      <c r="AX110" s="907"/>
      <c r="AY110" s="907"/>
      <c r="AZ110" s="929" t="s">
        <v>439</v>
      </c>
      <c r="BA110" s="897"/>
      <c r="BB110" s="897"/>
      <c r="BC110" s="897"/>
      <c r="BD110" s="897"/>
      <c r="BE110" s="897"/>
      <c r="BF110" s="897"/>
      <c r="BG110" s="897"/>
      <c r="BH110" s="897"/>
      <c r="BI110" s="897"/>
      <c r="BJ110" s="897"/>
      <c r="BK110" s="897"/>
      <c r="BL110" s="897"/>
      <c r="BM110" s="897"/>
      <c r="BN110" s="897"/>
      <c r="BO110" s="897"/>
      <c r="BP110" s="898"/>
      <c r="BQ110" s="930">
        <v>1688429</v>
      </c>
      <c r="BR110" s="931"/>
      <c r="BS110" s="931"/>
      <c r="BT110" s="931"/>
      <c r="BU110" s="931"/>
      <c r="BV110" s="931">
        <v>2179967</v>
      </c>
      <c r="BW110" s="931"/>
      <c r="BX110" s="931"/>
      <c r="BY110" s="931"/>
      <c r="BZ110" s="931"/>
      <c r="CA110" s="931">
        <v>1513233</v>
      </c>
      <c r="CB110" s="931"/>
      <c r="CC110" s="931"/>
      <c r="CD110" s="931"/>
      <c r="CE110" s="931"/>
      <c r="CF110" s="944">
        <v>112.8</v>
      </c>
      <c r="CG110" s="945"/>
      <c r="CH110" s="945"/>
      <c r="CI110" s="945"/>
      <c r="CJ110" s="945"/>
      <c r="CK110" s="946" t="s">
        <v>440</v>
      </c>
      <c r="CL110" s="947"/>
      <c r="CM110" s="929" t="s">
        <v>441</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131</v>
      </c>
      <c r="DH110" s="931"/>
      <c r="DI110" s="931"/>
      <c r="DJ110" s="931"/>
      <c r="DK110" s="931"/>
      <c r="DL110" s="931" t="s">
        <v>442</v>
      </c>
      <c r="DM110" s="931"/>
      <c r="DN110" s="931"/>
      <c r="DO110" s="931"/>
      <c r="DP110" s="931"/>
      <c r="DQ110" s="931" t="s">
        <v>415</v>
      </c>
      <c r="DR110" s="931"/>
      <c r="DS110" s="931"/>
      <c r="DT110" s="931"/>
      <c r="DU110" s="931"/>
      <c r="DV110" s="932" t="s">
        <v>131</v>
      </c>
      <c r="DW110" s="932"/>
      <c r="DX110" s="932"/>
      <c r="DY110" s="932"/>
      <c r="DZ110" s="933"/>
    </row>
    <row r="111" spans="1:131" s="230" customFormat="1" ht="26.25" customHeight="1" x14ac:dyDescent="0.15">
      <c r="A111" s="934" t="s">
        <v>443</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444</v>
      </c>
      <c r="AB111" s="938"/>
      <c r="AC111" s="938"/>
      <c r="AD111" s="938"/>
      <c r="AE111" s="939"/>
      <c r="AF111" s="940" t="s">
        <v>131</v>
      </c>
      <c r="AG111" s="938"/>
      <c r="AH111" s="938"/>
      <c r="AI111" s="938"/>
      <c r="AJ111" s="939"/>
      <c r="AK111" s="940" t="s">
        <v>442</v>
      </c>
      <c r="AL111" s="938"/>
      <c r="AM111" s="938"/>
      <c r="AN111" s="938"/>
      <c r="AO111" s="939"/>
      <c r="AP111" s="941" t="s">
        <v>415</v>
      </c>
      <c r="AQ111" s="942"/>
      <c r="AR111" s="942"/>
      <c r="AS111" s="942"/>
      <c r="AT111" s="943"/>
      <c r="AU111" s="908"/>
      <c r="AV111" s="909"/>
      <c r="AW111" s="909"/>
      <c r="AX111" s="909"/>
      <c r="AY111" s="909"/>
      <c r="AZ111" s="922" t="s">
        <v>445</v>
      </c>
      <c r="BA111" s="923"/>
      <c r="BB111" s="923"/>
      <c r="BC111" s="923"/>
      <c r="BD111" s="923"/>
      <c r="BE111" s="923"/>
      <c r="BF111" s="923"/>
      <c r="BG111" s="923"/>
      <c r="BH111" s="923"/>
      <c r="BI111" s="923"/>
      <c r="BJ111" s="923"/>
      <c r="BK111" s="923"/>
      <c r="BL111" s="923"/>
      <c r="BM111" s="923"/>
      <c r="BN111" s="923"/>
      <c r="BO111" s="923"/>
      <c r="BP111" s="924"/>
      <c r="BQ111" s="925" t="s">
        <v>131</v>
      </c>
      <c r="BR111" s="926"/>
      <c r="BS111" s="926"/>
      <c r="BT111" s="926"/>
      <c r="BU111" s="926"/>
      <c r="BV111" s="926" t="s">
        <v>446</v>
      </c>
      <c r="BW111" s="926"/>
      <c r="BX111" s="926"/>
      <c r="BY111" s="926"/>
      <c r="BZ111" s="926"/>
      <c r="CA111" s="926" t="s">
        <v>415</v>
      </c>
      <c r="CB111" s="926"/>
      <c r="CC111" s="926"/>
      <c r="CD111" s="926"/>
      <c r="CE111" s="926"/>
      <c r="CF111" s="920" t="s">
        <v>131</v>
      </c>
      <c r="CG111" s="921"/>
      <c r="CH111" s="921"/>
      <c r="CI111" s="921"/>
      <c r="CJ111" s="921"/>
      <c r="CK111" s="948"/>
      <c r="CL111" s="949"/>
      <c r="CM111" s="922" t="s">
        <v>447</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448</v>
      </c>
      <c r="DH111" s="926"/>
      <c r="DI111" s="926"/>
      <c r="DJ111" s="926"/>
      <c r="DK111" s="926"/>
      <c r="DL111" s="926" t="s">
        <v>448</v>
      </c>
      <c r="DM111" s="926"/>
      <c r="DN111" s="926"/>
      <c r="DO111" s="926"/>
      <c r="DP111" s="926"/>
      <c r="DQ111" s="926" t="s">
        <v>131</v>
      </c>
      <c r="DR111" s="926"/>
      <c r="DS111" s="926"/>
      <c r="DT111" s="926"/>
      <c r="DU111" s="926"/>
      <c r="DV111" s="927" t="s">
        <v>415</v>
      </c>
      <c r="DW111" s="927"/>
      <c r="DX111" s="927"/>
      <c r="DY111" s="927"/>
      <c r="DZ111" s="928"/>
    </row>
    <row r="112" spans="1:131" s="230" customFormat="1" ht="26.25" customHeight="1" x14ac:dyDescent="0.15">
      <c r="A112" s="952" t="s">
        <v>449</v>
      </c>
      <c r="B112" s="953"/>
      <c r="C112" s="923" t="s">
        <v>450</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131</v>
      </c>
      <c r="AB112" s="959"/>
      <c r="AC112" s="959"/>
      <c r="AD112" s="959"/>
      <c r="AE112" s="960"/>
      <c r="AF112" s="961" t="s">
        <v>131</v>
      </c>
      <c r="AG112" s="959"/>
      <c r="AH112" s="959"/>
      <c r="AI112" s="959"/>
      <c r="AJ112" s="960"/>
      <c r="AK112" s="961" t="s">
        <v>444</v>
      </c>
      <c r="AL112" s="959"/>
      <c r="AM112" s="959"/>
      <c r="AN112" s="959"/>
      <c r="AO112" s="960"/>
      <c r="AP112" s="962" t="s">
        <v>444</v>
      </c>
      <c r="AQ112" s="963"/>
      <c r="AR112" s="963"/>
      <c r="AS112" s="963"/>
      <c r="AT112" s="964"/>
      <c r="AU112" s="908"/>
      <c r="AV112" s="909"/>
      <c r="AW112" s="909"/>
      <c r="AX112" s="909"/>
      <c r="AY112" s="909"/>
      <c r="AZ112" s="922" t="s">
        <v>451</v>
      </c>
      <c r="BA112" s="923"/>
      <c r="BB112" s="923"/>
      <c r="BC112" s="923"/>
      <c r="BD112" s="923"/>
      <c r="BE112" s="923"/>
      <c r="BF112" s="923"/>
      <c r="BG112" s="923"/>
      <c r="BH112" s="923"/>
      <c r="BI112" s="923"/>
      <c r="BJ112" s="923"/>
      <c r="BK112" s="923"/>
      <c r="BL112" s="923"/>
      <c r="BM112" s="923"/>
      <c r="BN112" s="923"/>
      <c r="BO112" s="923"/>
      <c r="BP112" s="924"/>
      <c r="BQ112" s="925">
        <v>952291</v>
      </c>
      <c r="BR112" s="926"/>
      <c r="BS112" s="926"/>
      <c r="BT112" s="926"/>
      <c r="BU112" s="926"/>
      <c r="BV112" s="926">
        <v>866901</v>
      </c>
      <c r="BW112" s="926"/>
      <c r="BX112" s="926"/>
      <c r="BY112" s="926"/>
      <c r="BZ112" s="926"/>
      <c r="CA112" s="926">
        <v>731247</v>
      </c>
      <c r="CB112" s="926"/>
      <c r="CC112" s="926"/>
      <c r="CD112" s="926"/>
      <c r="CE112" s="926"/>
      <c r="CF112" s="920">
        <v>54.5</v>
      </c>
      <c r="CG112" s="921"/>
      <c r="CH112" s="921"/>
      <c r="CI112" s="921"/>
      <c r="CJ112" s="921"/>
      <c r="CK112" s="948"/>
      <c r="CL112" s="949"/>
      <c r="CM112" s="922" t="s">
        <v>452</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131</v>
      </c>
      <c r="DH112" s="926"/>
      <c r="DI112" s="926"/>
      <c r="DJ112" s="926"/>
      <c r="DK112" s="926"/>
      <c r="DL112" s="926" t="s">
        <v>442</v>
      </c>
      <c r="DM112" s="926"/>
      <c r="DN112" s="926"/>
      <c r="DO112" s="926"/>
      <c r="DP112" s="926"/>
      <c r="DQ112" s="926" t="s">
        <v>131</v>
      </c>
      <c r="DR112" s="926"/>
      <c r="DS112" s="926"/>
      <c r="DT112" s="926"/>
      <c r="DU112" s="926"/>
      <c r="DV112" s="927" t="s">
        <v>131</v>
      </c>
      <c r="DW112" s="927"/>
      <c r="DX112" s="927"/>
      <c r="DY112" s="927"/>
      <c r="DZ112" s="928"/>
    </row>
    <row r="113" spans="1:130" s="230" customFormat="1" ht="26.25" customHeight="1" x14ac:dyDescent="0.15">
      <c r="A113" s="954"/>
      <c r="B113" s="955"/>
      <c r="C113" s="923" t="s">
        <v>453</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132269</v>
      </c>
      <c r="AB113" s="938"/>
      <c r="AC113" s="938"/>
      <c r="AD113" s="938"/>
      <c r="AE113" s="939"/>
      <c r="AF113" s="940">
        <v>139654</v>
      </c>
      <c r="AG113" s="938"/>
      <c r="AH113" s="938"/>
      <c r="AI113" s="938"/>
      <c r="AJ113" s="939"/>
      <c r="AK113" s="940">
        <v>121522</v>
      </c>
      <c r="AL113" s="938"/>
      <c r="AM113" s="938"/>
      <c r="AN113" s="938"/>
      <c r="AO113" s="939"/>
      <c r="AP113" s="941">
        <v>9.1</v>
      </c>
      <c r="AQ113" s="942"/>
      <c r="AR113" s="942"/>
      <c r="AS113" s="942"/>
      <c r="AT113" s="943"/>
      <c r="AU113" s="908"/>
      <c r="AV113" s="909"/>
      <c r="AW113" s="909"/>
      <c r="AX113" s="909"/>
      <c r="AY113" s="909"/>
      <c r="AZ113" s="922" t="s">
        <v>454</v>
      </c>
      <c r="BA113" s="923"/>
      <c r="BB113" s="923"/>
      <c r="BC113" s="923"/>
      <c r="BD113" s="923"/>
      <c r="BE113" s="923"/>
      <c r="BF113" s="923"/>
      <c r="BG113" s="923"/>
      <c r="BH113" s="923"/>
      <c r="BI113" s="923"/>
      <c r="BJ113" s="923"/>
      <c r="BK113" s="923"/>
      <c r="BL113" s="923"/>
      <c r="BM113" s="923"/>
      <c r="BN113" s="923"/>
      <c r="BO113" s="923"/>
      <c r="BP113" s="924"/>
      <c r="BQ113" s="925">
        <v>2462</v>
      </c>
      <c r="BR113" s="926"/>
      <c r="BS113" s="926"/>
      <c r="BT113" s="926"/>
      <c r="BU113" s="926"/>
      <c r="BV113" s="926">
        <v>1231</v>
      </c>
      <c r="BW113" s="926"/>
      <c r="BX113" s="926"/>
      <c r="BY113" s="926"/>
      <c r="BZ113" s="926"/>
      <c r="CA113" s="926" t="s">
        <v>131</v>
      </c>
      <c r="CB113" s="926"/>
      <c r="CC113" s="926"/>
      <c r="CD113" s="926"/>
      <c r="CE113" s="926"/>
      <c r="CF113" s="920" t="s">
        <v>455</v>
      </c>
      <c r="CG113" s="921"/>
      <c r="CH113" s="921"/>
      <c r="CI113" s="921"/>
      <c r="CJ113" s="921"/>
      <c r="CK113" s="948"/>
      <c r="CL113" s="949"/>
      <c r="CM113" s="922" t="s">
        <v>456</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415</v>
      </c>
      <c r="DH113" s="959"/>
      <c r="DI113" s="959"/>
      <c r="DJ113" s="959"/>
      <c r="DK113" s="960"/>
      <c r="DL113" s="961" t="s">
        <v>415</v>
      </c>
      <c r="DM113" s="959"/>
      <c r="DN113" s="959"/>
      <c r="DO113" s="959"/>
      <c r="DP113" s="960"/>
      <c r="DQ113" s="961" t="s">
        <v>415</v>
      </c>
      <c r="DR113" s="959"/>
      <c r="DS113" s="959"/>
      <c r="DT113" s="959"/>
      <c r="DU113" s="960"/>
      <c r="DV113" s="962" t="s">
        <v>131</v>
      </c>
      <c r="DW113" s="963"/>
      <c r="DX113" s="963"/>
      <c r="DY113" s="963"/>
      <c r="DZ113" s="964"/>
    </row>
    <row r="114" spans="1:130" s="230" customFormat="1" ht="26.25" customHeight="1" x14ac:dyDescent="0.15">
      <c r="A114" s="954"/>
      <c r="B114" s="955"/>
      <c r="C114" s="923" t="s">
        <v>457</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1241</v>
      </c>
      <c r="AB114" s="959"/>
      <c r="AC114" s="959"/>
      <c r="AD114" s="959"/>
      <c r="AE114" s="960"/>
      <c r="AF114" s="961">
        <v>1238</v>
      </c>
      <c r="AG114" s="959"/>
      <c r="AH114" s="959"/>
      <c r="AI114" s="959"/>
      <c r="AJ114" s="960"/>
      <c r="AK114" s="961">
        <v>1233</v>
      </c>
      <c r="AL114" s="959"/>
      <c r="AM114" s="959"/>
      <c r="AN114" s="959"/>
      <c r="AO114" s="960"/>
      <c r="AP114" s="962">
        <v>0.1</v>
      </c>
      <c r="AQ114" s="963"/>
      <c r="AR114" s="963"/>
      <c r="AS114" s="963"/>
      <c r="AT114" s="964"/>
      <c r="AU114" s="908"/>
      <c r="AV114" s="909"/>
      <c r="AW114" s="909"/>
      <c r="AX114" s="909"/>
      <c r="AY114" s="909"/>
      <c r="AZ114" s="922" t="s">
        <v>458</v>
      </c>
      <c r="BA114" s="923"/>
      <c r="BB114" s="923"/>
      <c r="BC114" s="923"/>
      <c r="BD114" s="923"/>
      <c r="BE114" s="923"/>
      <c r="BF114" s="923"/>
      <c r="BG114" s="923"/>
      <c r="BH114" s="923"/>
      <c r="BI114" s="923"/>
      <c r="BJ114" s="923"/>
      <c r="BK114" s="923"/>
      <c r="BL114" s="923"/>
      <c r="BM114" s="923"/>
      <c r="BN114" s="923"/>
      <c r="BO114" s="923"/>
      <c r="BP114" s="924"/>
      <c r="BQ114" s="925">
        <v>245695</v>
      </c>
      <c r="BR114" s="926"/>
      <c r="BS114" s="926"/>
      <c r="BT114" s="926"/>
      <c r="BU114" s="926"/>
      <c r="BV114" s="926">
        <v>247808</v>
      </c>
      <c r="BW114" s="926"/>
      <c r="BX114" s="926"/>
      <c r="BY114" s="926"/>
      <c r="BZ114" s="926"/>
      <c r="CA114" s="926">
        <v>236251</v>
      </c>
      <c r="CB114" s="926"/>
      <c r="CC114" s="926"/>
      <c r="CD114" s="926"/>
      <c r="CE114" s="926"/>
      <c r="CF114" s="920">
        <v>17.600000000000001</v>
      </c>
      <c r="CG114" s="921"/>
      <c r="CH114" s="921"/>
      <c r="CI114" s="921"/>
      <c r="CJ114" s="921"/>
      <c r="CK114" s="948"/>
      <c r="CL114" s="949"/>
      <c r="CM114" s="922" t="s">
        <v>459</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415</v>
      </c>
      <c r="DH114" s="959"/>
      <c r="DI114" s="959"/>
      <c r="DJ114" s="959"/>
      <c r="DK114" s="960"/>
      <c r="DL114" s="961" t="s">
        <v>131</v>
      </c>
      <c r="DM114" s="959"/>
      <c r="DN114" s="959"/>
      <c r="DO114" s="959"/>
      <c r="DP114" s="960"/>
      <c r="DQ114" s="961" t="s">
        <v>415</v>
      </c>
      <c r="DR114" s="959"/>
      <c r="DS114" s="959"/>
      <c r="DT114" s="959"/>
      <c r="DU114" s="960"/>
      <c r="DV114" s="962" t="s">
        <v>448</v>
      </c>
      <c r="DW114" s="963"/>
      <c r="DX114" s="963"/>
      <c r="DY114" s="963"/>
      <c r="DZ114" s="964"/>
    </row>
    <row r="115" spans="1:130" s="230" customFormat="1" ht="26.25" customHeight="1" x14ac:dyDescent="0.15">
      <c r="A115" s="954"/>
      <c r="B115" s="955"/>
      <c r="C115" s="923" t="s">
        <v>460</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448</v>
      </c>
      <c r="AB115" s="938"/>
      <c r="AC115" s="938"/>
      <c r="AD115" s="938"/>
      <c r="AE115" s="939"/>
      <c r="AF115" s="940" t="s">
        <v>442</v>
      </c>
      <c r="AG115" s="938"/>
      <c r="AH115" s="938"/>
      <c r="AI115" s="938"/>
      <c r="AJ115" s="939"/>
      <c r="AK115" s="940" t="s">
        <v>442</v>
      </c>
      <c r="AL115" s="938"/>
      <c r="AM115" s="938"/>
      <c r="AN115" s="938"/>
      <c r="AO115" s="939"/>
      <c r="AP115" s="941" t="s">
        <v>131</v>
      </c>
      <c r="AQ115" s="942"/>
      <c r="AR115" s="942"/>
      <c r="AS115" s="942"/>
      <c r="AT115" s="943"/>
      <c r="AU115" s="908"/>
      <c r="AV115" s="909"/>
      <c r="AW115" s="909"/>
      <c r="AX115" s="909"/>
      <c r="AY115" s="909"/>
      <c r="AZ115" s="922" t="s">
        <v>461</v>
      </c>
      <c r="BA115" s="923"/>
      <c r="BB115" s="923"/>
      <c r="BC115" s="923"/>
      <c r="BD115" s="923"/>
      <c r="BE115" s="923"/>
      <c r="BF115" s="923"/>
      <c r="BG115" s="923"/>
      <c r="BH115" s="923"/>
      <c r="BI115" s="923"/>
      <c r="BJ115" s="923"/>
      <c r="BK115" s="923"/>
      <c r="BL115" s="923"/>
      <c r="BM115" s="923"/>
      <c r="BN115" s="923"/>
      <c r="BO115" s="923"/>
      <c r="BP115" s="924"/>
      <c r="BQ115" s="925" t="s">
        <v>415</v>
      </c>
      <c r="BR115" s="926"/>
      <c r="BS115" s="926"/>
      <c r="BT115" s="926"/>
      <c r="BU115" s="926"/>
      <c r="BV115" s="926" t="s">
        <v>131</v>
      </c>
      <c r="BW115" s="926"/>
      <c r="BX115" s="926"/>
      <c r="BY115" s="926"/>
      <c r="BZ115" s="926"/>
      <c r="CA115" s="926" t="s">
        <v>131</v>
      </c>
      <c r="CB115" s="926"/>
      <c r="CC115" s="926"/>
      <c r="CD115" s="926"/>
      <c r="CE115" s="926"/>
      <c r="CF115" s="920" t="s">
        <v>131</v>
      </c>
      <c r="CG115" s="921"/>
      <c r="CH115" s="921"/>
      <c r="CI115" s="921"/>
      <c r="CJ115" s="921"/>
      <c r="CK115" s="948"/>
      <c r="CL115" s="949"/>
      <c r="CM115" s="922" t="s">
        <v>462</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446</v>
      </c>
      <c r="DH115" s="959"/>
      <c r="DI115" s="959"/>
      <c r="DJ115" s="959"/>
      <c r="DK115" s="960"/>
      <c r="DL115" s="961" t="s">
        <v>446</v>
      </c>
      <c r="DM115" s="959"/>
      <c r="DN115" s="959"/>
      <c r="DO115" s="959"/>
      <c r="DP115" s="960"/>
      <c r="DQ115" s="961" t="s">
        <v>131</v>
      </c>
      <c r="DR115" s="959"/>
      <c r="DS115" s="959"/>
      <c r="DT115" s="959"/>
      <c r="DU115" s="960"/>
      <c r="DV115" s="962" t="s">
        <v>446</v>
      </c>
      <c r="DW115" s="963"/>
      <c r="DX115" s="963"/>
      <c r="DY115" s="963"/>
      <c r="DZ115" s="964"/>
    </row>
    <row r="116" spans="1:130" s="230" customFormat="1" ht="26.25" customHeight="1" x14ac:dyDescent="0.15">
      <c r="A116" s="956"/>
      <c r="B116" s="957"/>
      <c r="C116" s="965" t="s">
        <v>463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415</v>
      </c>
      <c r="AB116" s="959"/>
      <c r="AC116" s="959"/>
      <c r="AD116" s="959"/>
      <c r="AE116" s="960"/>
      <c r="AF116" s="961" t="s">
        <v>131</v>
      </c>
      <c r="AG116" s="959"/>
      <c r="AH116" s="959"/>
      <c r="AI116" s="959"/>
      <c r="AJ116" s="960"/>
      <c r="AK116" s="961" t="s">
        <v>446</v>
      </c>
      <c r="AL116" s="959"/>
      <c r="AM116" s="959"/>
      <c r="AN116" s="959"/>
      <c r="AO116" s="960"/>
      <c r="AP116" s="962" t="s">
        <v>446</v>
      </c>
      <c r="AQ116" s="963"/>
      <c r="AR116" s="963"/>
      <c r="AS116" s="963"/>
      <c r="AT116" s="964"/>
      <c r="AU116" s="908"/>
      <c r="AV116" s="909"/>
      <c r="AW116" s="909"/>
      <c r="AX116" s="909"/>
      <c r="AY116" s="909"/>
      <c r="AZ116" s="967" t="s">
        <v>464</v>
      </c>
      <c r="BA116" s="968"/>
      <c r="BB116" s="968"/>
      <c r="BC116" s="968"/>
      <c r="BD116" s="968"/>
      <c r="BE116" s="968"/>
      <c r="BF116" s="968"/>
      <c r="BG116" s="968"/>
      <c r="BH116" s="968"/>
      <c r="BI116" s="968"/>
      <c r="BJ116" s="968"/>
      <c r="BK116" s="968"/>
      <c r="BL116" s="968"/>
      <c r="BM116" s="968"/>
      <c r="BN116" s="968"/>
      <c r="BO116" s="968"/>
      <c r="BP116" s="969"/>
      <c r="BQ116" s="925" t="s">
        <v>415</v>
      </c>
      <c r="BR116" s="926"/>
      <c r="BS116" s="926"/>
      <c r="BT116" s="926"/>
      <c r="BU116" s="926"/>
      <c r="BV116" s="926" t="s">
        <v>131</v>
      </c>
      <c r="BW116" s="926"/>
      <c r="BX116" s="926"/>
      <c r="BY116" s="926"/>
      <c r="BZ116" s="926"/>
      <c r="CA116" s="926" t="s">
        <v>131</v>
      </c>
      <c r="CB116" s="926"/>
      <c r="CC116" s="926"/>
      <c r="CD116" s="926"/>
      <c r="CE116" s="926"/>
      <c r="CF116" s="920" t="s">
        <v>131</v>
      </c>
      <c r="CG116" s="921"/>
      <c r="CH116" s="921"/>
      <c r="CI116" s="921"/>
      <c r="CJ116" s="921"/>
      <c r="CK116" s="948"/>
      <c r="CL116" s="949"/>
      <c r="CM116" s="922" t="s">
        <v>465</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131</v>
      </c>
      <c r="DH116" s="959"/>
      <c r="DI116" s="959"/>
      <c r="DJ116" s="959"/>
      <c r="DK116" s="960"/>
      <c r="DL116" s="961" t="s">
        <v>446</v>
      </c>
      <c r="DM116" s="959"/>
      <c r="DN116" s="959"/>
      <c r="DO116" s="959"/>
      <c r="DP116" s="960"/>
      <c r="DQ116" s="961" t="s">
        <v>131</v>
      </c>
      <c r="DR116" s="959"/>
      <c r="DS116" s="959"/>
      <c r="DT116" s="959"/>
      <c r="DU116" s="960"/>
      <c r="DV116" s="962" t="s">
        <v>131</v>
      </c>
      <c r="DW116" s="963"/>
      <c r="DX116" s="963"/>
      <c r="DY116" s="963"/>
      <c r="DZ116" s="964"/>
    </row>
    <row r="117" spans="1:130" s="230" customFormat="1" ht="26.25" customHeight="1" x14ac:dyDescent="0.15">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466</v>
      </c>
      <c r="Z117" s="894"/>
      <c r="AA117" s="978">
        <v>310639</v>
      </c>
      <c r="AB117" s="979"/>
      <c r="AC117" s="979"/>
      <c r="AD117" s="979"/>
      <c r="AE117" s="980"/>
      <c r="AF117" s="981">
        <v>305321</v>
      </c>
      <c r="AG117" s="979"/>
      <c r="AH117" s="979"/>
      <c r="AI117" s="979"/>
      <c r="AJ117" s="980"/>
      <c r="AK117" s="981">
        <v>297381</v>
      </c>
      <c r="AL117" s="979"/>
      <c r="AM117" s="979"/>
      <c r="AN117" s="979"/>
      <c r="AO117" s="980"/>
      <c r="AP117" s="982"/>
      <c r="AQ117" s="983"/>
      <c r="AR117" s="983"/>
      <c r="AS117" s="983"/>
      <c r="AT117" s="984"/>
      <c r="AU117" s="908"/>
      <c r="AV117" s="909"/>
      <c r="AW117" s="909"/>
      <c r="AX117" s="909"/>
      <c r="AY117" s="909"/>
      <c r="AZ117" s="974" t="s">
        <v>467</v>
      </c>
      <c r="BA117" s="975"/>
      <c r="BB117" s="975"/>
      <c r="BC117" s="975"/>
      <c r="BD117" s="975"/>
      <c r="BE117" s="975"/>
      <c r="BF117" s="975"/>
      <c r="BG117" s="975"/>
      <c r="BH117" s="975"/>
      <c r="BI117" s="975"/>
      <c r="BJ117" s="975"/>
      <c r="BK117" s="975"/>
      <c r="BL117" s="975"/>
      <c r="BM117" s="975"/>
      <c r="BN117" s="975"/>
      <c r="BO117" s="975"/>
      <c r="BP117" s="976"/>
      <c r="BQ117" s="925" t="s">
        <v>442</v>
      </c>
      <c r="BR117" s="926"/>
      <c r="BS117" s="926"/>
      <c r="BT117" s="926"/>
      <c r="BU117" s="926"/>
      <c r="BV117" s="926" t="s">
        <v>415</v>
      </c>
      <c r="BW117" s="926"/>
      <c r="BX117" s="926"/>
      <c r="BY117" s="926"/>
      <c r="BZ117" s="926"/>
      <c r="CA117" s="926" t="s">
        <v>442</v>
      </c>
      <c r="CB117" s="926"/>
      <c r="CC117" s="926"/>
      <c r="CD117" s="926"/>
      <c r="CE117" s="926"/>
      <c r="CF117" s="920" t="s">
        <v>131</v>
      </c>
      <c r="CG117" s="921"/>
      <c r="CH117" s="921"/>
      <c r="CI117" s="921"/>
      <c r="CJ117" s="921"/>
      <c r="CK117" s="948"/>
      <c r="CL117" s="949"/>
      <c r="CM117" s="922" t="s">
        <v>468</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415</v>
      </c>
      <c r="DH117" s="959"/>
      <c r="DI117" s="959"/>
      <c r="DJ117" s="959"/>
      <c r="DK117" s="960"/>
      <c r="DL117" s="961" t="s">
        <v>131</v>
      </c>
      <c r="DM117" s="959"/>
      <c r="DN117" s="959"/>
      <c r="DO117" s="959"/>
      <c r="DP117" s="960"/>
      <c r="DQ117" s="961" t="s">
        <v>415</v>
      </c>
      <c r="DR117" s="959"/>
      <c r="DS117" s="959"/>
      <c r="DT117" s="959"/>
      <c r="DU117" s="960"/>
      <c r="DV117" s="962" t="s">
        <v>415</v>
      </c>
      <c r="DW117" s="963"/>
      <c r="DX117" s="963"/>
      <c r="DY117" s="963"/>
      <c r="DZ117" s="964"/>
    </row>
    <row r="118" spans="1:130" s="230" customFormat="1" ht="26.25" customHeight="1" x14ac:dyDescent="0.15">
      <c r="A118" s="912" t="s">
        <v>437</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434</v>
      </c>
      <c r="AB118" s="893"/>
      <c r="AC118" s="893"/>
      <c r="AD118" s="893"/>
      <c r="AE118" s="894"/>
      <c r="AF118" s="892" t="s">
        <v>435</v>
      </c>
      <c r="AG118" s="893"/>
      <c r="AH118" s="893"/>
      <c r="AI118" s="893"/>
      <c r="AJ118" s="894"/>
      <c r="AK118" s="892" t="s">
        <v>310</v>
      </c>
      <c r="AL118" s="893"/>
      <c r="AM118" s="893"/>
      <c r="AN118" s="893"/>
      <c r="AO118" s="894"/>
      <c r="AP118" s="970" t="s">
        <v>436</v>
      </c>
      <c r="AQ118" s="971"/>
      <c r="AR118" s="971"/>
      <c r="AS118" s="971"/>
      <c r="AT118" s="972"/>
      <c r="AU118" s="908"/>
      <c r="AV118" s="909"/>
      <c r="AW118" s="909"/>
      <c r="AX118" s="909"/>
      <c r="AY118" s="909"/>
      <c r="AZ118" s="973" t="s">
        <v>469</v>
      </c>
      <c r="BA118" s="965"/>
      <c r="BB118" s="965"/>
      <c r="BC118" s="965"/>
      <c r="BD118" s="965"/>
      <c r="BE118" s="965"/>
      <c r="BF118" s="965"/>
      <c r="BG118" s="965"/>
      <c r="BH118" s="965"/>
      <c r="BI118" s="965"/>
      <c r="BJ118" s="965"/>
      <c r="BK118" s="965"/>
      <c r="BL118" s="965"/>
      <c r="BM118" s="965"/>
      <c r="BN118" s="965"/>
      <c r="BO118" s="965"/>
      <c r="BP118" s="966"/>
      <c r="BQ118" s="999" t="s">
        <v>131</v>
      </c>
      <c r="BR118" s="1000"/>
      <c r="BS118" s="1000"/>
      <c r="BT118" s="1000"/>
      <c r="BU118" s="1000"/>
      <c r="BV118" s="1000" t="s">
        <v>131</v>
      </c>
      <c r="BW118" s="1000"/>
      <c r="BX118" s="1000"/>
      <c r="BY118" s="1000"/>
      <c r="BZ118" s="1000"/>
      <c r="CA118" s="1000" t="s">
        <v>446</v>
      </c>
      <c r="CB118" s="1000"/>
      <c r="CC118" s="1000"/>
      <c r="CD118" s="1000"/>
      <c r="CE118" s="1000"/>
      <c r="CF118" s="920" t="s">
        <v>442</v>
      </c>
      <c r="CG118" s="921"/>
      <c r="CH118" s="921"/>
      <c r="CI118" s="921"/>
      <c r="CJ118" s="921"/>
      <c r="CK118" s="948"/>
      <c r="CL118" s="949"/>
      <c r="CM118" s="922" t="s">
        <v>470</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131</v>
      </c>
      <c r="DH118" s="959"/>
      <c r="DI118" s="959"/>
      <c r="DJ118" s="959"/>
      <c r="DK118" s="960"/>
      <c r="DL118" s="961" t="s">
        <v>131</v>
      </c>
      <c r="DM118" s="959"/>
      <c r="DN118" s="959"/>
      <c r="DO118" s="959"/>
      <c r="DP118" s="960"/>
      <c r="DQ118" s="961" t="s">
        <v>446</v>
      </c>
      <c r="DR118" s="959"/>
      <c r="DS118" s="959"/>
      <c r="DT118" s="959"/>
      <c r="DU118" s="960"/>
      <c r="DV118" s="962" t="s">
        <v>131</v>
      </c>
      <c r="DW118" s="963"/>
      <c r="DX118" s="963"/>
      <c r="DY118" s="963"/>
      <c r="DZ118" s="964"/>
    </row>
    <row r="119" spans="1:130" s="230" customFormat="1" ht="26.25" customHeight="1" x14ac:dyDescent="0.15">
      <c r="A119" s="1062" t="s">
        <v>440</v>
      </c>
      <c r="B119" s="947"/>
      <c r="C119" s="929" t="s">
        <v>441</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446</v>
      </c>
      <c r="AB119" s="900"/>
      <c r="AC119" s="900"/>
      <c r="AD119" s="900"/>
      <c r="AE119" s="901"/>
      <c r="AF119" s="902" t="s">
        <v>448</v>
      </c>
      <c r="AG119" s="900"/>
      <c r="AH119" s="900"/>
      <c r="AI119" s="900"/>
      <c r="AJ119" s="901"/>
      <c r="AK119" s="902" t="s">
        <v>446</v>
      </c>
      <c r="AL119" s="900"/>
      <c r="AM119" s="900"/>
      <c r="AN119" s="900"/>
      <c r="AO119" s="901"/>
      <c r="AP119" s="903" t="s">
        <v>415</v>
      </c>
      <c r="AQ119" s="904"/>
      <c r="AR119" s="904"/>
      <c r="AS119" s="904"/>
      <c r="AT119" s="905"/>
      <c r="AU119" s="910"/>
      <c r="AV119" s="911"/>
      <c r="AW119" s="911"/>
      <c r="AX119" s="911"/>
      <c r="AY119" s="911"/>
      <c r="AZ119" s="251" t="s">
        <v>190</v>
      </c>
      <c r="BA119" s="251"/>
      <c r="BB119" s="251"/>
      <c r="BC119" s="251"/>
      <c r="BD119" s="251"/>
      <c r="BE119" s="251"/>
      <c r="BF119" s="251"/>
      <c r="BG119" s="251"/>
      <c r="BH119" s="251"/>
      <c r="BI119" s="251"/>
      <c r="BJ119" s="251"/>
      <c r="BK119" s="251"/>
      <c r="BL119" s="251"/>
      <c r="BM119" s="251"/>
      <c r="BN119" s="251"/>
      <c r="BO119" s="977" t="s">
        <v>471</v>
      </c>
      <c r="BP119" s="1005"/>
      <c r="BQ119" s="999">
        <v>2888877</v>
      </c>
      <c r="BR119" s="1000"/>
      <c r="BS119" s="1000"/>
      <c r="BT119" s="1000"/>
      <c r="BU119" s="1000"/>
      <c r="BV119" s="1000">
        <v>3295907</v>
      </c>
      <c r="BW119" s="1000"/>
      <c r="BX119" s="1000"/>
      <c r="BY119" s="1000"/>
      <c r="BZ119" s="1000"/>
      <c r="CA119" s="1000">
        <v>2480731</v>
      </c>
      <c r="CB119" s="1000"/>
      <c r="CC119" s="1000"/>
      <c r="CD119" s="1000"/>
      <c r="CE119" s="1000"/>
      <c r="CF119" s="1001"/>
      <c r="CG119" s="1002"/>
      <c r="CH119" s="1002"/>
      <c r="CI119" s="1002"/>
      <c r="CJ119" s="1003"/>
      <c r="CK119" s="950"/>
      <c r="CL119" s="951"/>
      <c r="CM119" s="973" t="s">
        <v>472</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415</v>
      </c>
      <c r="DH119" s="986"/>
      <c r="DI119" s="986"/>
      <c r="DJ119" s="986"/>
      <c r="DK119" s="987"/>
      <c r="DL119" s="985" t="s">
        <v>455</v>
      </c>
      <c r="DM119" s="986"/>
      <c r="DN119" s="986"/>
      <c r="DO119" s="986"/>
      <c r="DP119" s="987"/>
      <c r="DQ119" s="985" t="s">
        <v>446</v>
      </c>
      <c r="DR119" s="986"/>
      <c r="DS119" s="986"/>
      <c r="DT119" s="986"/>
      <c r="DU119" s="987"/>
      <c r="DV119" s="988" t="s">
        <v>131</v>
      </c>
      <c r="DW119" s="989"/>
      <c r="DX119" s="989"/>
      <c r="DY119" s="989"/>
      <c r="DZ119" s="990"/>
    </row>
    <row r="120" spans="1:130" s="230" customFormat="1" ht="26.25" customHeight="1" x14ac:dyDescent="0.15">
      <c r="A120" s="1063"/>
      <c r="B120" s="949"/>
      <c r="C120" s="922" t="s">
        <v>447</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415</v>
      </c>
      <c r="AB120" s="959"/>
      <c r="AC120" s="959"/>
      <c r="AD120" s="959"/>
      <c r="AE120" s="960"/>
      <c r="AF120" s="961" t="s">
        <v>442</v>
      </c>
      <c r="AG120" s="959"/>
      <c r="AH120" s="959"/>
      <c r="AI120" s="959"/>
      <c r="AJ120" s="960"/>
      <c r="AK120" s="961" t="s">
        <v>455</v>
      </c>
      <c r="AL120" s="959"/>
      <c r="AM120" s="959"/>
      <c r="AN120" s="959"/>
      <c r="AO120" s="960"/>
      <c r="AP120" s="962" t="s">
        <v>446</v>
      </c>
      <c r="AQ120" s="963"/>
      <c r="AR120" s="963"/>
      <c r="AS120" s="963"/>
      <c r="AT120" s="964"/>
      <c r="AU120" s="991" t="s">
        <v>473</v>
      </c>
      <c r="AV120" s="992"/>
      <c r="AW120" s="992"/>
      <c r="AX120" s="992"/>
      <c r="AY120" s="993"/>
      <c r="AZ120" s="929" t="s">
        <v>474</v>
      </c>
      <c r="BA120" s="897"/>
      <c r="BB120" s="897"/>
      <c r="BC120" s="897"/>
      <c r="BD120" s="897"/>
      <c r="BE120" s="897"/>
      <c r="BF120" s="897"/>
      <c r="BG120" s="897"/>
      <c r="BH120" s="897"/>
      <c r="BI120" s="897"/>
      <c r="BJ120" s="897"/>
      <c r="BK120" s="897"/>
      <c r="BL120" s="897"/>
      <c r="BM120" s="897"/>
      <c r="BN120" s="897"/>
      <c r="BO120" s="897"/>
      <c r="BP120" s="898"/>
      <c r="BQ120" s="930">
        <v>3803124</v>
      </c>
      <c r="BR120" s="931"/>
      <c r="BS120" s="931"/>
      <c r="BT120" s="931"/>
      <c r="BU120" s="931"/>
      <c r="BV120" s="931">
        <v>4019041</v>
      </c>
      <c r="BW120" s="931"/>
      <c r="BX120" s="931"/>
      <c r="BY120" s="931"/>
      <c r="BZ120" s="931"/>
      <c r="CA120" s="931">
        <v>3610952</v>
      </c>
      <c r="CB120" s="931"/>
      <c r="CC120" s="931"/>
      <c r="CD120" s="931"/>
      <c r="CE120" s="931"/>
      <c r="CF120" s="944">
        <v>269.10000000000002</v>
      </c>
      <c r="CG120" s="945"/>
      <c r="CH120" s="945"/>
      <c r="CI120" s="945"/>
      <c r="CJ120" s="945"/>
      <c r="CK120" s="1006" t="s">
        <v>475</v>
      </c>
      <c r="CL120" s="1007"/>
      <c r="CM120" s="1007"/>
      <c r="CN120" s="1007"/>
      <c r="CO120" s="1008"/>
      <c r="CP120" s="1014" t="s">
        <v>476</v>
      </c>
      <c r="CQ120" s="1015"/>
      <c r="CR120" s="1015"/>
      <c r="CS120" s="1015"/>
      <c r="CT120" s="1015"/>
      <c r="CU120" s="1015"/>
      <c r="CV120" s="1015"/>
      <c r="CW120" s="1015"/>
      <c r="CX120" s="1015"/>
      <c r="CY120" s="1015"/>
      <c r="CZ120" s="1015"/>
      <c r="DA120" s="1015"/>
      <c r="DB120" s="1015"/>
      <c r="DC120" s="1015"/>
      <c r="DD120" s="1015"/>
      <c r="DE120" s="1015"/>
      <c r="DF120" s="1016"/>
      <c r="DG120" s="930">
        <v>740768</v>
      </c>
      <c r="DH120" s="931"/>
      <c r="DI120" s="931"/>
      <c r="DJ120" s="931"/>
      <c r="DK120" s="931"/>
      <c r="DL120" s="931">
        <v>662071</v>
      </c>
      <c r="DM120" s="931"/>
      <c r="DN120" s="931"/>
      <c r="DO120" s="931"/>
      <c r="DP120" s="931"/>
      <c r="DQ120" s="931">
        <v>584156</v>
      </c>
      <c r="DR120" s="931"/>
      <c r="DS120" s="931"/>
      <c r="DT120" s="931"/>
      <c r="DU120" s="931"/>
      <c r="DV120" s="932">
        <v>43.5</v>
      </c>
      <c r="DW120" s="932"/>
      <c r="DX120" s="932"/>
      <c r="DY120" s="932"/>
      <c r="DZ120" s="933"/>
    </row>
    <row r="121" spans="1:130" s="230" customFormat="1" ht="26.25" customHeight="1" x14ac:dyDescent="0.15">
      <c r="A121" s="1063"/>
      <c r="B121" s="949"/>
      <c r="C121" s="974" t="s">
        <v>477</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131</v>
      </c>
      <c r="AB121" s="959"/>
      <c r="AC121" s="959"/>
      <c r="AD121" s="959"/>
      <c r="AE121" s="960"/>
      <c r="AF121" s="961" t="s">
        <v>415</v>
      </c>
      <c r="AG121" s="959"/>
      <c r="AH121" s="959"/>
      <c r="AI121" s="959"/>
      <c r="AJ121" s="960"/>
      <c r="AK121" s="961" t="s">
        <v>446</v>
      </c>
      <c r="AL121" s="959"/>
      <c r="AM121" s="959"/>
      <c r="AN121" s="959"/>
      <c r="AO121" s="960"/>
      <c r="AP121" s="962" t="s">
        <v>415</v>
      </c>
      <c r="AQ121" s="963"/>
      <c r="AR121" s="963"/>
      <c r="AS121" s="963"/>
      <c r="AT121" s="964"/>
      <c r="AU121" s="994"/>
      <c r="AV121" s="995"/>
      <c r="AW121" s="995"/>
      <c r="AX121" s="995"/>
      <c r="AY121" s="996"/>
      <c r="AZ121" s="922" t="s">
        <v>478</v>
      </c>
      <c r="BA121" s="923"/>
      <c r="BB121" s="923"/>
      <c r="BC121" s="923"/>
      <c r="BD121" s="923"/>
      <c r="BE121" s="923"/>
      <c r="BF121" s="923"/>
      <c r="BG121" s="923"/>
      <c r="BH121" s="923"/>
      <c r="BI121" s="923"/>
      <c r="BJ121" s="923"/>
      <c r="BK121" s="923"/>
      <c r="BL121" s="923"/>
      <c r="BM121" s="923"/>
      <c r="BN121" s="923"/>
      <c r="BO121" s="923"/>
      <c r="BP121" s="924"/>
      <c r="BQ121" s="925" t="s">
        <v>442</v>
      </c>
      <c r="BR121" s="926"/>
      <c r="BS121" s="926"/>
      <c r="BT121" s="926"/>
      <c r="BU121" s="926"/>
      <c r="BV121" s="926" t="s">
        <v>446</v>
      </c>
      <c r="BW121" s="926"/>
      <c r="BX121" s="926"/>
      <c r="BY121" s="926"/>
      <c r="BZ121" s="926"/>
      <c r="CA121" s="926" t="s">
        <v>415</v>
      </c>
      <c r="CB121" s="926"/>
      <c r="CC121" s="926"/>
      <c r="CD121" s="926"/>
      <c r="CE121" s="926"/>
      <c r="CF121" s="920" t="s">
        <v>446</v>
      </c>
      <c r="CG121" s="921"/>
      <c r="CH121" s="921"/>
      <c r="CI121" s="921"/>
      <c r="CJ121" s="921"/>
      <c r="CK121" s="1009"/>
      <c r="CL121" s="1010"/>
      <c r="CM121" s="1010"/>
      <c r="CN121" s="1010"/>
      <c r="CO121" s="1011"/>
      <c r="CP121" s="1019" t="s">
        <v>479</v>
      </c>
      <c r="CQ121" s="1020"/>
      <c r="CR121" s="1020"/>
      <c r="CS121" s="1020"/>
      <c r="CT121" s="1020"/>
      <c r="CU121" s="1020"/>
      <c r="CV121" s="1020"/>
      <c r="CW121" s="1020"/>
      <c r="CX121" s="1020"/>
      <c r="CY121" s="1020"/>
      <c r="CZ121" s="1020"/>
      <c r="DA121" s="1020"/>
      <c r="DB121" s="1020"/>
      <c r="DC121" s="1020"/>
      <c r="DD121" s="1020"/>
      <c r="DE121" s="1020"/>
      <c r="DF121" s="1021"/>
      <c r="DG121" s="925">
        <v>211523</v>
      </c>
      <c r="DH121" s="926"/>
      <c r="DI121" s="926"/>
      <c r="DJ121" s="926"/>
      <c r="DK121" s="926"/>
      <c r="DL121" s="926">
        <v>204830</v>
      </c>
      <c r="DM121" s="926"/>
      <c r="DN121" s="926"/>
      <c r="DO121" s="926"/>
      <c r="DP121" s="926"/>
      <c r="DQ121" s="926">
        <v>147091</v>
      </c>
      <c r="DR121" s="926"/>
      <c r="DS121" s="926"/>
      <c r="DT121" s="926"/>
      <c r="DU121" s="926"/>
      <c r="DV121" s="927">
        <v>11</v>
      </c>
      <c r="DW121" s="927"/>
      <c r="DX121" s="927"/>
      <c r="DY121" s="927"/>
      <c r="DZ121" s="928"/>
    </row>
    <row r="122" spans="1:130" s="230" customFormat="1" ht="26.25" customHeight="1" x14ac:dyDescent="0.15">
      <c r="A122" s="1063"/>
      <c r="B122" s="949"/>
      <c r="C122" s="922" t="s">
        <v>459</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446</v>
      </c>
      <c r="AB122" s="959"/>
      <c r="AC122" s="959"/>
      <c r="AD122" s="959"/>
      <c r="AE122" s="960"/>
      <c r="AF122" s="961" t="s">
        <v>415</v>
      </c>
      <c r="AG122" s="959"/>
      <c r="AH122" s="959"/>
      <c r="AI122" s="959"/>
      <c r="AJ122" s="960"/>
      <c r="AK122" s="961" t="s">
        <v>446</v>
      </c>
      <c r="AL122" s="959"/>
      <c r="AM122" s="959"/>
      <c r="AN122" s="959"/>
      <c r="AO122" s="960"/>
      <c r="AP122" s="962" t="s">
        <v>415</v>
      </c>
      <c r="AQ122" s="963"/>
      <c r="AR122" s="963"/>
      <c r="AS122" s="963"/>
      <c r="AT122" s="964"/>
      <c r="AU122" s="994"/>
      <c r="AV122" s="995"/>
      <c r="AW122" s="995"/>
      <c r="AX122" s="995"/>
      <c r="AY122" s="996"/>
      <c r="AZ122" s="973" t="s">
        <v>480</v>
      </c>
      <c r="BA122" s="965"/>
      <c r="BB122" s="965"/>
      <c r="BC122" s="965"/>
      <c r="BD122" s="965"/>
      <c r="BE122" s="965"/>
      <c r="BF122" s="965"/>
      <c r="BG122" s="965"/>
      <c r="BH122" s="965"/>
      <c r="BI122" s="965"/>
      <c r="BJ122" s="965"/>
      <c r="BK122" s="965"/>
      <c r="BL122" s="965"/>
      <c r="BM122" s="965"/>
      <c r="BN122" s="965"/>
      <c r="BO122" s="965"/>
      <c r="BP122" s="966"/>
      <c r="BQ122" s="999">
        <v>2558866</v>
      </c>
      <c r="BR122" s="1000"/>
      <c r="BS122" s="1000"/>
      <c r="BT122" s="1000"/>
      <c r="BU122" s="1000"/>
      <c r="BV122" s="1000">
        <v>2552938</v>
      </c>
      <c r="BW122" s="1000"/>
      <c r="BX122" s="1000"/>
      <c r="BY122" s="1000"/>
      <c r="BZ122" s="1000"/>
      <c r="CA122" s="1000">
        <v>2545207</v>
      </c>
      <c r="CB122" s="1000"/>
      <c r="CC122" s="1000"/>
      <c r="CD122" s="1000"/>
      <c r="CE122" s="1000"/>
      <c r="CF122" s="1017">
        <v>189.7</v>
      </c>
      <c r="CG122" s="1018"/>
      <c r="CH122" s="1018"/>
      <c r="CI122" s="1018"/>
      <c r="CJ122" s="1018"/>
      <c r="CK122" s="1009"/>
      <c r="CL122" s="1010"/>
      <c r="CM122" s="1010"/>
      <c r="CN122" s="1010"/>
      <c r="CO122" s="1011"/>
      <c r="CP122" s="1019" t="s">
        <v>481</v>
      </c>
      <c r="CQ122" s="1020"/>
      <c r="CR122" s="1020"/>
      <c r="CS122" s="1020"/>
      <c r="CT122" s="1020"/>
      <c r="CU122" s="1020"/>
      <c r="CV122" s="1020"/>
      <c r="CW122" s="1020"/>
      <c r="CX122" s="1020"/>
      <c r="CY122" s="1020"/>
      <c r="CZ122" s="1020"/>
      <c r="DA122" s="1020"/>
      <c r="DB122" s="1020"/>
      <c r="DC122" s="1020"/>
      <c r="DD122" s="1020"/>
      <c r="DE122" s="1020"/>
      <c r="DF122" s="1021"/>
      <c r="DG122" s="925" t="s">
        <v>415</v>
      </c>
      <c r="DH122" s="926"/>
      <c r="DI122" s="926"/>
      <c r="DJ122" s="926"/>
      <c r="DK122" s="926"/>
      <c r="DL122" s="926" t="s">
        <v>415</v>
      </c>
      <c r="DM122" s="926"/>
      <c r="DN122" s="926"/>
      <c r="DO122" s="926"/>
      <c r="DP122" s="926"/>
      <c r="DQ122" s="926" t="s">
        <v>442</v>
      </c>
      <c r="DR122" s="926"/>
      <c r="DS122" s="926"/>
      <c r="DT122" s="926"/>
      <c r="DU122" s="926"/>
      <c r="DV122" s="927" t="s">
        <v>131</v>
      </c>
      <c r="DW122" s="927"/>
      <c r="DX122" s="927"/>
      <c r="DY122" s="927"/>
      <c r="DZ122" s="928"/>
    </row>
    <row r="123" spans="1:130" s="230" customFormat="1" ht="26.25" customHeight="1" x14ac:dyDescent="0.15">
      <c r="A123" s="1063"/>
      <c r="B123" s="949"/>
      <c r="C123" s="922" t="s">
        <v>465</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131</v>
      </c>
      <c r="AB123" s="959"/>
      <c r="AC123" s="959"/>
      <c r="AD123" s="959"/>
      <c r="AE123" s="960"/>
      <c r="AF123" s="961" t="s">
        <v>446</v>
      </c>
      <c r="AG123" s="959"/>
      <c r="AH123" s="959"/>
      <c r="AI123" s="959"/>
      <c r="AJ123" s="960"/>
      <c r="AK123" s="961" t="s">
        <v>131</v>
      </c>
      <c r="AL123" s="959"/>
      <c r="AM123" s="959"/>
      <c r="AN123" s="959"/>
      <c r="AO123" s="960"/>
      <c r="AP123" s="962" t="s">
        <v>446</v>
      </c>
      <c r="AQ123" s="963"/>
      <c r="AR123" s="963"/>
      <c r="AS123" s="963"/>
      <c r="AT123" s="964"/>
      <c r="AU123" s="997"/>
      <c r="AV123" s="998"/>
      <c r="AW123" s="998"/>
      <c r="AX123" s="998"/>
      <c r="AY123" s="998"/>
      <c r="AZ123" s="251" t="s">
        <v>190</v>
      </c>
      <c r="BA123" s="251"/>
      <c r="BB123" s="251"/>
      <c r="BC123" s="251"/>
      <c r="BD123" s="251"/>
      <c r="BE123" s="251"/>
      <c r="BF123" s="251"/>
      <c r="BG123" s="251"/>
      <c r="BH123" s="251"/>
      <c r="BI123" s="251"/>
      <c r="BJ123" s="251"/>
      <c r="BK123" s="251"/>
      <c r="BL123" s="251"/>
      <c r="BM123" s="251"/>
      <c r="BN123" s="251"/>
      <c r="BO123" s="977" t="s">
        <v>482</v>
      </c>
      <c r="BP123" s="1005"/>
      <c r="BQ123" s="1035">
        <v>6361990</v>
      </c>
      <c r="BR123" s="1036"/>
      <c r="BS123" s="1036"/>
      <c r="BT123" s="1036"/>
      <c r="BU123" s="1036"/>
      <c r="BV123" s="1036">
        <v>6571979</v>
      </c>
      <c r="BW123" s="1036"/>
      <c r="BX123" s="1036"/>
      <c r="BY123" s="1036"/>
      <c r="BZ123" s="1036"/>
      <c r="CA123" s="1036">
        <v>6156159</v>
      </c>
      <c r="CB123" s="1036"/>
      <c r="CC123" s="1036"/>
      <c r="CD123" s="1036"/>
      <c r="CE123" s="1036"/>
      <c r="CF123" s="1001"/>
      <c r="CG123" s="1002"/>
      <c r="CH123" s="1002"/>
      <c r="CI123" s="1002"/>
      <c r="CJ123" s="1003"/>
      <c r="CK123" s="1009"/>
      <c r="CL123" s="1010"/>
      <c r="CM123" s="1010"/>
      <c r="CN123" s="1010"/>
      <c r="CO123" s="1011"/>
      <c r="CP123" s="1019" t="s">
        <v>483</v>
      </c>
      <c r="CQ123" s="1020"/>
      <c r="CR123" s="1020"/>
      <c r="CS123" s="1020"/>
      <c r="CT123" s="1020"/>
      <c r="CU123" s="1020"/>
      <c r="CV123" s="1020"/>
      <c r="CW123" s="1020"/>
      <c r="CX123" s="1020"/>
      <c r="CY123" s="1020"/>
      <c r="CZ123" s="1020"/>
      <c r="DA123" s="1020"/>
      <c r="DB123" s="1020"/>
      <c r="DC123" s="1020"/>
      <c r="DD123" s="1020"/>
      <c r="DE123" s="1020"/>
      <c r="DF123" s="1021"/>
      <c r="DG123" s="958" t="s">
        <v>131</v>
      </c>
      <c r="DH123" s="959"/>
      <c r="DI123" s="959"/>
      <c r="DJ123" s="959"/>
      <c r="DK123" s="960"/>
      <c r="DL123" s="961" t="s">
        <v>448</v>
      </c>
      <c r="DM123" s="959"/>
      <c r="DN123" s="959"/>
      <c r="DO123" s="959"/>
      <c r="DP123" s="960"/>
      <c r="DQ123" s="961" t="s">
        <v>415</v>
      </c>
      <c r="DR123" s="959"/>
      <c r="DS123" s="959"/>
      <c r="DT123" s="959"/>
      <c r="DU123" s="960"/>
      <c r="DV123" s="962" t="s">
        <v>448</v>
      </c>
      <c r="DW123" s="963"/>
      <c r="DX123" s="963"/>
      <c r="DY123" s="963"/>
      <c r="DZ123" s="964"/>
    </row>
    <row r="124" spans="1:130" s="230" customFormat="1" ht="26.25" customHeight="1" thickBot="1" x14ac:dyDescent="0.2">
      <c r="A124" s="1063"/>
      <c r="B124" s="949"/>
      <c r="C124" s="922" t="s">
        <v>468</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442</v>
      </c>
      <c r="AB124" s="959"/>
      <c r="AC124" s="959"/>
      <c r="AD124" s="959"/>
      <c r="AE124" s="960"/>
      <c r="AF124" s="961" t="s">
        <v>131</v>
      </c>
      <c r="AG124" s="959"/>
      <c r="AH124" s="959"/>
      <c r="AI124" s="959"/>
      <c r="AJ124" s="960"/>
      <c r="AK124" s="961" t="s">
        <v>448</v>
      </c>
      <c r="AL124" s="959"/>
      <c r="AM124" s="959"/>
      <c r="AN124" s="959"/>
      <c r="AO124" s="960"/>
      <c r="AP124" s="962" t="s">
        <v>442</v>
      </c>
      <c r="AQ124" s="963"/>
      <c r="AR124" s="963"/>
      <c r="AS124" s="963"/>
      <c r="AT124" s="964"/>
      <c r="AU124" s="1031" t="s">
        <v>484</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t="s">
        <v>448</v>
      </c>
      <c r="BR124" s="1027"/>
      <c r="BS124" s="1027"/>
      <c r="BT124" s="1027"/>
      <c r="BU124" s="1027"/>
      <c r="BV124" s="1027" t="s">
        <v>131</v>
      </c>
      <c r="BW124" s="1027"/>
      <c r="BX124" s="1027"/>
      <c r="BY124" s="1027"/>
      <c r="BZ124" s="1027"/>
      <c r="CA124" s="1027" t="s">
        <v>442</v>
      </c>
      <c r="CB124" s="1027"/>
      <c r="CC124" s="1027"/>
      <c r="CD124" s="1027"/>
      <c r="CE124" s="1027"/>
      <c r="CF124" s="1028"/>
      <c r="CG124" s="1029"/>
      <c r="CH124" s="1029"/>
      <c r="CI124" s="1029"/>
      <c r="CJ124" s="1030"/>
      <c r="CK124" s="1012"/>
      <c r="CL124" s="1012"/>
      <c r="CM124" s="1012"/>
      <c r="CN124" s="1012"/>
      <c r="CO124" s="1013"/>
      <c r="CP124" s="1019" t="s">
        <v>485</v>
      </c>
      <c r="CQ124" s="1020"/>
      <c r="CR124" s="1020"/>
      <c r="CS124" s="1020"/>
      <c r="CT124" s="1020"/>
      <c r="CU124" s="1020"/>
      <c r="CV124" s="1020"/>
      <c r="CW124" s="1020"/>
      <c r="CX124" s="1020"/>
      <c r="CY124" s="1020"/>
      <c r="CZ124" s="1020"/>
      <c r="DA124" s="1020"/>
      <c r="DB124" s="1020"/>
      <c r="DC124" s="1020"/>
      <c r="DD124" s="1020"/>
      <c r="DE124" s="1020"/>
      <c r="DF124" s="1021"/>
      <c r="DG124" s="1004" t="s">
        <v>131</v>
      </c>
      <c r="DH124" s="986"/>
      <c r="DI124" s="986"/>
      <c r="DJ124" s="986"/>
      <c r="DK124" s="987"/>
      <c r="DL124" s="985" t="s">
        <v>448</v>
      </c>
      <c r="DM124" s="986"/>
      <c r="DN124" s="986"/>
      <c r="DO124" s="986"/>
      <c r="DP124" s="987"/>
      <c r="DQ124" s="985" t="s">
        <v>131</v>
      </c>
      <c r="DR124" s="986"/>
      <c r="DS124" s="986"/>
      <c r="DT124" s="986"/>
      <c r="DU124" s="987"/>
      <c r="DV124" s="988" t="s">
        <v>448</v>
      </c>
      <c r="DW124" s="989"/>
      <c r="DX124" s="989"/>
      <c r="DY124" s="989"/>
      <c r="DZ124" s="990"/>
    </row>
    <row r="125" spans="1:130" s="230" customFormat="1" ht="26.25" customHeight="1" x14ac:dyDescent="0.15">
      <c r="A125" s="1063"/>
      <c r="B125" s="949"/>
      <c r="C125" s="922" t="s">
        <v>470</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131</v>
      </c>
      <c r="AB125" s="959"/>
      <c r="AC125" s="959"/>
      <c r="AD125" s="959"/>
      <c r="AE125" s="960"/>
      <c r="AF125" s="961" t="s">
        <v>415</v>
      </c>
      <c r="AG125" s="959"/>
      <c r="AH125" s="959"/>
      <c r="AI125" s="959"/>
      <c r="AJ125" s="960"/>
      <c r="AK125" s="961" t="s">
        <v>131</v>
      </c>
      <c r="AL125" s="959"/>
      <c r="AM125" s="959"/>
      <c r="AN125" s="959"/>
      <c r="AO125" s="960"/>
      <c r="AP125" s="962" t="s">
        <v>131</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486</v>
      </c>
      <c r="CL125" s="1007"/>
      <c r="CM125" s="1007"/>
      <c r="CN125" s="1007"/>
      <c r="CO125" s="1008"/>
      <c r="CP125" s="929" t="s">
        <v>487</v>
      </c>
      <c r="CQ125" s="897"/>
      <c r="CR125" s="897"/>
      <c r="CS125" s="897"/>
      <c r="CT125" s="897"/>
      <c r="CU125" s="897"/>
      <c r="CV125" s="897"/>
      <c r="CW125" s="897"/>
      <c r="CX125" s="897"/>
      <c r="CY125" s="897"/>
      <c r="CZ125" s="897"/>
      <c r="DA125" s="897"/>
      <c r="DB125" s="897"/>
      <c r="DC125" s="897"/>
      <c r="DD125" s="897"/>
      <c r="DE125" s="897"/>
      <c r="DF125" s="898"/>
      <c r="DG125" s="930" t="s">
        <v>448</v>
      </c>
      <c r="DH125" s="931"/>
      <c r="DI125" s="931"/>
      <c r="DJ125" s="931"/>
      <c r="DK125" s="931"/>
      <c r="DL125" s="931" t="s">
        <v>131</v>
      </c>
      <c r="DM125" s="931"/>
      <c r="DN125" s="931"/>
      <c r="DO125" s="931"/>
      <c r="DP125" s="931"/>
      <c r="DQ125" s="931" t="s">
        <v>448</v>
      </c>
      <c r="DR125" s="931"/>
      <c r="DS125" s="931"/>
      <c r="DT125" s="931"/>
      <c r="DU125" s="931"/>
      <c r="DV125" s="932" t="s">
        <v>131</v>
      </c>
      <c r="DW125" s="932"/>
      <c r="DX125" s="932"/>
      <c r="DY125" s="932"/>
      <c r="DZ125" s="933"/>
    </row>
    <row r="126" spans="1:130" s="230" customFormat="1" ht="26.25" customHeight="1" thickBot="1" x14ac:dyDescent="0.2">
      <c r="A126" s="1063"/>
      <c r="B126" s="949"/>
      <c r="C126" s="922" t="s">
        <v>472</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131</v>
      </c>
      <c r="AB126" s="959"/>
      <c r="AC126" s="959"/>
      <c r="AD126" s="959"/>
      <c r="AE126" s="960"/>
      <c r="AF126" s="961" t="s">
        <v>131</v>
      </c>
      <c r="AG126" s="959"/>
      <c r="AH126" s="959"/>
      <c r="AI126" s="959"/>
      <c r="AJ126" s="960"/>
      <c r="AK126" s="961" t="s">
        <v>448</v>
      </c>
      <c r="AL126" s="959"/>
      <c r="AM126" s="959"/>
      <c r="AN126" s="959"/>
      <c r="AO126" s="960"/>
      <c r="AP126" s="962" t="s">
        <v>415</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488</v>
      </c>
      <c r="CQ126" s="923"/>
      <c r="CR126" s="923"/>
      <c r="CS126" s="923"/>
      <c r="CT126" s="923"/>
      <c r="CU126" s="923"/>
      <c r="CV126" s="923"/>
      <c r="CW126" s="923"/>
      <c r="CX126" s="923"/>
      <c r="CY126" s="923"/>
      <c r="CZ126" s="923"/>
      <c r="DA126" s="923"/>
      <c r="DB126" s="923"/>
      <c r="DC126" s="923"/>
      <c r="DD126" s="923"/>
      <c r="DE126" s="923"/>
      <c r="DF126" s="924"/>
      <c r="DG126" s="925" t="s">
        <v>131</v>
      </c>
      <c r="DH126" s="926"/>
      <c r="DI126" s="926"/>
      <c r="DJ126" s="926"/>
      <c r="DK126" s="926"/>
      <c r="DL126" s="926" t="s">
        <v>415</v>
      </c>
      <c r="DM126" s="926"/>
      <c r="DN126" s="926"/>
      <c r="DO126" s="926"/>
      <c r="DP126" s="926"/>
      <c r="DQ126" s="926" t="s">
        <v>131</v>
      </c>
      <c r="DR126" s="926"/>
      <c r="DS126" s="926"/>
      <c r="DT126" s="926"/>
      <c r="DU126" s="926"/>
      <c r="DV126" s="927" t="s">
        <v>131</v>
      </c>
      <c r="DW126" s="927"/>
      <c r="DX126" s="927"/>
      <c r="DY126" s="927"/>
      <c r="DZ126" s="928"/>
    </row>
    <row r="127" spans="1:130" s="230" customFormat="1" ht="26.25" customHeight="1" x14ac:dyDescent="0.15">
      <c r="A127" s="1064"/>
      <c r="B127" s="951"/>
      <c r="C127" s="973" t="s">
        <v>489</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131</v>
      </c>
      <c r="AB127" s="959"/>
      <c r="AC127" s="959"/>
      <c r="AD127" s="959"/>
      <c r="AE127" s="960"/>
      <c r="AF127" s="961" t="s">
        <v>131</v>
      </c>
      <c r="AG127" s="959"/>
      <c r="AH127" s="959"/>
      <c r="AI127" s="959"/>
      <c r="AJ127" s="960"/>
      <c r="AK127" s="961" t="s">
        <v>448</v>
      </c>
      <c r="AL127" s="959"/>
      <c r="AM127" s="959"/>
      <c r="AN127" s="959"/>
      <c r="AO127" s="960"/>
      <c r="AP127" s="962" t="s">
        <v>131</v>
      </c>
      <c r="AQ127" s="963"/>
      <c r="AR127" s="963"/>
      <c r="AS127" s="963"/>
      <c r="AT127" s="964"/>
      <c r="AU127" s="232"/>
      <c r="AV127" s="232"/>
      <c r="AW127" s="232"/>
      <c r="AX127" s="1037" t="s">
        <v>490</v>
      </c>
      <c r="AY127" s="1038"/>
      <c r="AZ127" s="1038"/>
      <c r="BA127" s="1038"/>
      <c r="BB127" s="1038"/>
      <c r="BC127" s="1038"/>
      <c r="BD127" s="1038"/>
      <c r="BE127" s="1039"/>
      <c r="BF127" s="1040" t="s">
        <v>491</v>
      </c>
      <c r="BG127" s="1038"/>
      <c r="BH127" s="1038"/>
      <c r="BI127" s="1038"/>
      <c r="BJ127" s="1038"/>
      <c r="BK127" s="1038"/>
      <c r="BL127" s="1039"/>
      <c r="BM127" s="1040" t="s">
        <v>492</v>
      </c>
      <c r="BN127" s="1038"/>
      <c r="BO127" s="1038"/>
      <c r="BP127" s="1038"/>
      <c r="BQ127" s="1038"/>
      <c r="BR127" s="1038"/>
      <c r="BS127" s="1039"/>
      <c r="BT127" s="1040" t="s">
        <v>493</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494</v>
      </c>
      <c r="CQ127" s="923"/>
      <c r="CR127" s="923"/>
      <c r="CS127" s="923"/>
      <c r="CT127" s="923"/>
      <c r="CU127" s="923"/>
      <c r="CV127" s="923"/>
      <c r="CW127" s="923"/>
      <c r="CX127" s="923"/>
      <c r="CY127" s="923"/>
      <c r="CZ127" s="923"/>
      <c r="DA127" s="923"/>
      <c r="DB127" s="923"/>
      <c r="DC127" s="923"/>
      <c r="DD127" s="923"/>
      <c r="DE127" s="923"/>
      <c r="DF127" s="924"/>
      <c r="DG127" s="925" t="s">
        <v>131</v>
      </c>
      <c r="DH127" s="926"/>
      <c r="DI127" s="926"/>
      <c r="DJ127" s="926"/>
      <c r="DK127" s="926"/>
      <c r="DL127" s="926" t="s">
        <v>448</v>
      </c>
      <c r="DM127" s="926"/>
      <c r="DN127" s="926"/>
      <c r="DO127" s="926"/>
      <c r="DP127" s="926"/>
      <c r="DQ127" s="926" t="s">
        <v>415</v>
      </c>
      <c r="DR127" s="926"/>
      <c r="DS127" s="926"/>
      <c r="DT127" s="926"/>
      <c r="DU127" s="926"/>
      <c r="DV127" s="927" t="s">
        <v>131</v>
      </c>
      <c r="DW127" s="927"/>
      <c r="DX127" s="927"/>
      <c r="DY127" s="927"/>
      <c r="DZ127" s="928"/>
    </row>
    <row r="128" spans="1:130" s="230" customFormat="1" ht="26.25" customHeight="1" thickBot="1" x14ac:dyDescent="0.2">
      <c r="A128" s="1047" t="s">
        <v>495</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496</v>
      </c>
      <c r="X128" s="1049"/>
      <c r="Y128" s="1049"/>
      <c r="Z128" s="1050"/>
      <c r="AA128" s="1051" t="s">
        <v>415</v>
      </c>
      <c r="AB128" s="1052"/>
      <c r="AC128" s="1052"/>
      <c r="AD128" s="1052"/>
      <c r="AE128" s="1053"/>
      <c r="AF128" s="1054" t="s">
        <v>131</v>
      </c>
      <c r="AG128" s="1052"/>
      <c r="AH128" s="1052"/>
      <c r="AI128" s="1052"/>
      <c r="AJ128" s="1053"/>
      <c r="AK128" s="1054" t="s">
        <v>131</v>
      </c>
      <c r="AL128" s="1052"/>
      <c r="AM128" s="1052"/>
      <c r="AN128" s="1052"/>
      <c r="AO128" s="1053"/>
      <c r="AP128" s="1055"/>
      <c r="AQ128" s="1056"/>
      <c r="AR128" s="1056"/>
      <c r="AS128" s="1056"/>
      <c r="AT128" s="1057"/>
      <c r="AU128" s="232"/>
      <c r="AV128" s="232"/>
      <c r="AW128" s="232"/>
      <c r="AX128" s="896" t="s">
        <v>497</v>
      </c>
      <c r="AY128" s="897"/>
      <c r="AZ128" s="897"/>
      <c r="BA128" s="897"/>
      <c r="BB128" s="897"/>
      <c r="BC128" s="897"/>
      <c r="BD128" s="897"/>
      <c r="BE128" s="898"/>
      <c r="BF128" s="1058" t="s">
        <v>131</v>
      </c>
      <c r="BG128" s="1059"/>
      <c r="BH128" s="1059"/>
      <c r="BI128" s="1059"/>
      <c r="BJ128" s="1059"/>
      <c r="BK128" s="1059"/>
      <c r="BL128" s="1060"/>
      <c r="BM128" s="1058">
        <v>15</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498</v>
      </c>
      <c r="CQ128" s="740"/>
      <c r="CR128" s="740"/>
      <c r="CS128" s="740"/>
      <c r="CT128" s="740"/>
      <c r="CU128" s="740"/>
      <c r="CV128" s="740"/>
      <c r="CW128" s="740"/>
      <c r="CX128" s="740"/>
      <c r="CY128" s="740"/>
      <c r="CZ128" s="740"/>
      <c r="DA128" s="740"/>
      <c r="DB128" s="740"/>
      <c r="DC128" s="740"/>
      <c r="DD128" s="740"/>
      <c r="DE128" s="740"/>
      <c r="DF128" s="1042"/>
      <c r="DG128" s="1043" t="s">
        <v>131</v>
      </c>
      <c r="DH128" s="1044"/>
      <c r="DI128" s="1044"/>
      <c r="DJ128" s="1044"/>
      <c r="DK128" s="1044"/>
      <c r="DL128" s="1044" t="s">
        <v>131</v>
      </c>
      <c r="DM128" s="1044"/>
      <c r="DN128" s="1044"/>
      <c r="DO128" s="1044"/>
      <c r="DP128" s="1044"/>
      <c r="DQ128" s="1044" t="s">
        <v>131</v>
      </c>
      <c r="DR128" s="1044"/>
      <c r="DS128" s="1044"/>
      <c r="DT128" s="1044"/>
      <c r="DU128" s="1044"/>
      <c r="DV128" s="1045" t="s">
        <v>131</v>
      </c>
      <c r="DW128" s="1045"/>
      <c r="DX128" s="1045"/>
      <c r="DY128" s="1045"/>
      <c r="DZ128" s="1046"/>
    </row>
    <row r="129" spans="1:131" s="230"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499</v>
      </c>
      <c r="X129" s="1071"/>
      <c r="Y129" s="1071"/>
      <c r="Z129" s="1072"/>
      <c r="AA129" s="958">
        <v>1537172</v>
      </c>
      <c r="AB129" s="959"/>
      <c r="AC129" s="959"/>
      <c r="AD129" s="959"/>
      <c r="AE129" s="960"/>
      <c r="AF129" s="961">
        <v>1672783</v>
      </c>
      <c r="AG129" s="959"/>
      <c r="AH129" s="959"/>
      <c r="AI129" s="959"/>
      <c r="AJ129" s="960"/>
      <c r="AK129" s="961">
        <v>1624690</v>
      </c>
      <c r="AL129" s="959"/>
      <c r="AM129" s="959"/>
      <c r="AN129" s="959"/>
      <c r="AO129" s="960"/>
      <c r="AP129" s="1073"/>
      <c r="AQ129" s="1074"/>
      <c r="AR129" s="1074"/>
      <c r="AS129" s="1074"/>
      <c r="AT129" s="1075"/>
      <c r="AU129" s="233"/>
      <c r="AV129" s="233"/>
      <c r="AW129" s="233"/>
      <c r="AX129" s="1065" t="s">
        <v>500</v>
      </c>
      <c r="AY129" s="923"/>
      <c r="AZ129" s="923"/>
      <c r="BA129" s="923"/>
      <c r="BB129" s="923"/>
      <c r="BC129" s="923"/>
      <c r="BD129" s="923"/>
      <c r="BE129" s="924"/>
      <c r="BF129" s="1066" t="s">
        <v>501</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502</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503</v>
      </c>
      <c r="X130" s="1071"/>
      <c r="Y130" s="1071"/>
      <c r="Z130" s="1072"/>
      <c r="AA130" s="958">
        <v>289469</v>
      </c>
      <c r="AB130" s="959"/>
      <c r="AC130" s="959"/>
      <c r="AD130" s="959"/>
      <c r="AE130" s="960"/>
      <c r="AF130" s="961">
        <v>280380</v>
      </c>
      <c r="AG130" s="959"/>
      <c r="AH130" s="959"/>
      <c r="AI130" s="959"/>
      <c r="AJ130" s="960"/>
      <c r="AK130" s="961">
        <v>282786</v>
      </c>
      <c r="AL130" s="959"/>
      <c r="AM130" s="959"/>
      <c r="AN130" s="959"/>
      <c r="AO130" s="960"/>
      <c r="AP130" s="1073"/>
      <c r="AQ130" s="1074"/>
      <c r="AR130" s="1074"/>
      <c r="AS130" s="1074"/>
      <c r="AT130" s="1075"/>
      <c r="AU130" s="233"/>
      <c r="AV130" s="233"/>
      <c r="AW130" s="233"/>
      <c r="AX130" s="1065" t="s">
        <v>504</v>
      </c>
      <c r="AY130" s="923"/>
      <c r="AZ130" s="923"/>
      <c r="BA130" s="923"/>
      <c r="BB130" s="923"/>
      <c r="BC130" s="923"/>
      <c r="BD130" s="923"/>
      <c r="BE130" s="924"/>
      <c r="BF130" s="1101">
        <v>1.5</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505</v>
      </c>
      <c r="X131" s="1108"/>
      <c r="Y131" s="1108"/>
      <c r="Z131" s="1109"/>
      <c r="AA131" s="1004">
        <v>1247703</v>
      </c>
      <c r="AB131" s="986"/>
      <c r="AC131" s="986"/>
      <c r="AD131" s="986"/>
      <c r="AE131" s="987"/>
      <c r="AF131" s="985">
        <v>1392403</v>
      </c>
      <c r="AG131" s="986"/>
      <c r="AH131" s="986"/>
      <c r="AI131" s="986"/>
      <c r="AJ131" s="987"/>
      <c r="AK131" s="985">
        <v>1341904</v>
      </c>
      <c r="AL131" s="986"/>
      <c r="AM131" s="986"/>
      <c r="AN131" s="986"/>
      <c r="AO131" s="987"/>
      <c r="AP131" s="1110"/>
      <c r="AQ131" s="1111"/>
      <c r="AR131" s="1111"/>
      <c r="AS131" s="1111"/>
      <c r="AT131" s="1112"/>
      <c r="AU131" s="233"/>
      <c r="AV131" s="233"/>
      <c r="AW131" s="233"/>
      <c r="AX131" s="1083" t="s">
        <v>506</v>
      </c>
      <c r="AY131" s="740"/>
      <c r="AZ131" s="740"/>
      <c r="BA131" s="740"/>
      <c r="BB131" s="740"/>
      <c r="BC131" s="740"/>
      <c r="BD131" s="740"/>
      <c r="BE131" s="1042"/>
      <c r="BF131" s="1084" t="s">
        <v>131</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507</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508</v>
      </c>
      <c r="W132" s="1094"/>
      <c r="X132" s="1094"/>
      <c r="Y132" s="1094"/>
      <c r="Z132" s="1095"/>
      <c r="AA132" s="1096">
        <v>1.6967178890000001</v>
      </c>
      <c r="AB132" s="1097"/>
      <c r="AC132" s="1097"/>
      <c r="AD132" s="1097"/>
      <c r="AE132" s="1098"/>
      <c r="AF132" s="1099">
        <v>1.791219927</v>
      </c>
      <c r="AG132" s="1097"/>
      <c r="AH132" s="1097"/>
      <c r="AI132" s="1097"/>
      <c r="AJ132" s="1098"/>
      <c r="AK132" s="1099">
        <v>1.087633691</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509</v>
      </c>
      <c r="W133" s="1077"/>
      <c r="X133" s="1077"/>
      <c r="Y133" s="1077"/>
      <c r="Z133" s="1078"/>
      <c r="AA133" s="1079">
        <v>1</v>
      </c>
      <c r="AB133" s="1080"/>
      <c r="AC133" s="1080"/>
      <c r="AD133" s="1080"/>
      <c r="AE133" s="1081"/>
      <c r="AF133" s="1079">
        <v>1.8</v>
      </c>
      <c r="AG133" s="1080"/>
      <c r="AH133" s="1080"/>
      <c r="AI133" s="1080"/>
      <c r="AJ133" s="1081"/>
      <c r="AK133" s="1079">
        <v>1.5</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aNId9p5Lh22i8qZjwdkNpmNU+LHHBR3Ty8sbuuquHwrm1FI/Q0xuHj9TjHoBTBC8rvNqxxPU9z0ODUIxD+g6Cw==" saltValue="DV3tcOWyQKSYZIfMhqEEq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J1"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510</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JnMk199E7SF3YVDtPcc5EXG9AHgCQQnRD0HqlMIpsJYCoh5rBc4z+ghGr/8hLjMAU4YztDWx0HItjckIJsPohg==" saltValue="8piZXLUDyyawBi9VWfxgq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1"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m922XUuZAV42NryGKCklKF2ATPX9PxQTmMnPrNptzCLJ5lKz/BIngSO/5g0XbG8nPtkc9K5PeT+8U7uFCPbdw==" saltValue="3eseCfqOpnZGqDVMHwtRV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1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512</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513</v>
      </c>
      <c r="AP7" s="272"/>
      <c r="AQ7" s="273" t="s">
        <v>514</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515</v>
      </c>
      <c r="AQ8" s="279" t="s">
        <v>516</v>
      </c>
      <c r="AR8" s="280" t="s">
        <v>517</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518</v>
      </c>
      <c r="AL9" s="1117"/>
      <c r="AM9" s="1117"/>
      <c r="AN9" s="1118"/>
      <c r="AO9" s="281">
        <v>600359</v>
      </c>
      <c r="AP9" s="281">
        <v>276663</v>
      </c>
      <c r="AQ9" s="282">
        <v>239803</v>
      </c>
      <c r="AR9" s="283">
        <v>15.4</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519</v>
      </c>
      <c r="AL10" s="1117"/>
      <c r="AM10" s="1117"/>
      <c r="AN10" s="1118"/>
      <c r="AO10" s="284">
        <v>2654</v>
      </c>
      <c r="AP10" s="284">
        <v>1223</v>
      </c>
      <c r="AQ10" s="285">
        <v>35073</v>
      </c>
      <c r="AR10" s="286">
        <v>-96.5</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520</v>
      </c>
      <c r="AL11" s="1117"/>
      <c r="AM11" s="1117"/>
      <c r="AN11" s="1118"/>
      <c r="AO11" s="284" t="s">
        <v>521</v>
      </c>
      <c r="AP11" s="284" t="s">
        <v>521</v>
      </c>
      <c r="AQ11" s="285">
        <v>3640</v>
      </c>
      <c r="AR11" s="286" t="s">
        <v>521</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522</v>
      </c>
      <c r="AL12" s="1117"/>
      <c r="AM12" s="1117"/>
      <c r="AN12" s="1118"/>
      <c r="AO12" s="284" t="s">
        <v>521</v>
      </c>
      <c r="AP12" s="284" t="s">
        <v>521</v>
      </c>
      <c r="AQ12" s="285" t="s">
        <v>521</v>
      </c>
      <c r="AR12" s="286" t="s">
        <v>521</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523</v>
      </c>
      <c r="AL13" s="1117"/>
      <c r="AM13" s="1117"/>
      <c r="AN13" s="1118"/>
      <c r="AO13" s="284">
        <v>21045</v>
      </c>
      <c r="AP13" s="284">
        <v>9698</v>
      </c>
      <c r="AQ13" s="285">
        <v>11407</v>
      </c>
      <c r="AR13" s="286">
        <v>-15</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524</v>
      </c>
      <c r="AL14" s="1117"/>
      <c r="AM14" s="1117"/>
      <c r="AN14" s="1118"/>
      <c r="AO14" s="284">
        <v>6935</v>
      </c>
      <c r="AP14" s="284">
        <v>3196</v>
      </c>
      <c r="AQ14" s="285">
        <v>4585</v>
      </c>
      <c r="AR14" s="286">
        <v>-30.3</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525</v>
      </c>
      <c r="AL15" s="1120"/>
      <c r="AM15" s="1120"/>
      <c r="AN15" s="1121"/>
      <c r="AO15" s="284">
        <v>-38042</v>
      </c>
      <c r="AP15" s="284">
        <v>-17531</v>
      </c>
      <c r="AQ15" s="285">
        <v>-18839</v>
      </c>
      <c r="AR15" s="286">
        <v>-6.9</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190</v>
      </c>
      <c r="AL16" s="1120"/>
      <c r="AM16" s="1120"/>
      <c r="AN16" s="1121"/>
      <c r="AO16" s="284">
        <v>592951</v>
      </c>
      <c r="AP16" s="284">
        <v>273249</v>
      </c>
      <c r="AQ16" s="285">
        <v>275669</v>
      </c>
      <c r="AR16" s="286">
        <v>-0.9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526</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527</v>
      </c>
      <c r="AP20" s="293" t="s">
        <v>528</v>
      </c>
      <c r="AQ20" s="294" t="s">
        <v>529</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530</v>
      </c>
      <c r="AL21" s="1123"/>
      <c r="AM21" s="1123"/>
      <c r="AN21" s="1124"/>
      <c r="AO21" s="297">
        <v>23.04</v>
      </c>
      <c r="AP21" s="298">
        <v>23.86</v>
      </c>
      <c r="AQ21" s="299">
        <v>-0.82</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531</v>
      </c>
      <c r="AL22" s="1123"/>
      <c r="AM22" s="1123"/>
      <c r="AN22" s="1124"/>
      <c r="AO22" s="302">
        <v>98.4</v>
      </c>
      <c r="AP22" s="303">
        <v>95.5</v>
      </c>
      <c r="AQ22" s="304">
        <v>2.9</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532</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533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534</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513</v>
      </c>
      <c r="AP30" s="272"/>
      <c r="AQ30" s="273" t="s">
        <v>514</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515</v>
      </c>
      <c r="AQ31" s="279" t="s">
        <v>516</v>
      </c>
      <c r="AR31" s="280" t="s">
        <v>517</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535</v>
      </c>
      <c r="AL32" s="1131"/>
      <c r="AM32" s="1131"/>
      <c r="AN32" s="1132"/>
      <c r="AO32" s="312">
        <v>174626</v>
      </c>
      <c r="AP32" s="312">
        <v>80473</v>
      </c>
      <c r="AQ32" s="313">
        <v>162926</v>
      </c>
      <c r="AR32" s="314">
        <v>-50.6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536</v>
      </c>
      <c r="AL33" s="1131"/>
      <c r="AM33" s="1131"/>
      <c r="AN33" s="1132"/>
      <c r="AO33" s="312" t="s">
        <v>521</v>
      </c>
      <c r="AP33" s="312" t="s">
        <v>521</v>
      </c>
      <c r="AQ33" s="313" t="s">
        <v>521</v>
      </c>
      <c r="AR33" s="314" t="s">
        <v>521</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537</v>
      </c>
      <c r="AL34" s="1131"/>
      <c r="AM34" s="1131"/>
      <c r="AN34" s="1132"/>
      <c r="AO34" s="312" t="s">
        <v>521</v>
      </c>
      <c r="AP34" s="312" t="s">
        <v>521</v>
      </c>
      <c r="AQ34" s="313">
        <v>4</v>
      </c>
      <c r="AR34" s="314" t="s">
        <v>521</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538</v>
      </c>
      <c r="AL35" s="1131"/>
      <c r="AM35" s="1131"/>
      <c r="AN35" s="1132"/>
      <c r="AO35" s="312">
        <v>121522</v>
      </c>
      <c r="AP35" s="312">
        <v>56001</v>
      </c>
      <c r="AQ35" s="313">
        <v>33512</v>
      </c>
      <c r="AR35" s="314">
        <v>67.099999999999994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539</v>
      </c>
      <c r="AL36" s="1131"/>
      <c r="AM36" s="1131"/>
      <c r="AN36" s="1132"/>
      <c r="AO36" s="312">
        <v>1233</v>
      </c>
      <c r="AP36" s="312">
        <v>568</v>
      </c>
      <c r="AQ36" s="313">
        <v>2866</v>
      </c>
      <c r="AR36" s="314">
        <v>-80.2</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540</v>
      </c>
      <c r="AL37" s="1131"/>
      <c r="AM37" s="1131"/>
      <c r="AN37" s="1132"/>
      <c r="AO37" s="312" t="s">
        <v>521</v>
      </c>
      <c r="AP37" s="312" t="s">
        <v>521</v>
      </c>
      <c r="AQ37" s="313">
        <v>1429</v>
      </c>
      <c r="AR37" s="314" t="s">
        <v>521</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541</v>
      </c>
      <c r="AL38" s="1134"/>
      <c r="AM38" s="1134"/>
      <c r="AN38" s="1135"/>
      <c r="AO38" s="315" t="s">
        <v>521</v>
      </c>
      <c r="AP38" s="315" t="s">
        <v>521</v>
      </c>
      <c r="AQ38" s="316">
        <v>30</v>
      </c>
      <c r="AR38" s="304" t="s">
        <v>521</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542</v>
      </c>
      <c r="AL39" s="1134"/>
      <c r="AM39" s="1134"/>
      <c r="AN39" s="1135"/>
      <c r="AO39" s="312" t="s">
        <v>521</v>
      </c>
      <c r="AP39" s="312" t="s">
        <v>521</v>
      </c>
      <c r="AQ39" s="313">
        <v>-7390</v>
      </c>
      <c r="AR39" s="314" t="s">
        <v>521</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543</v>
      </c>
      <c r="AL40" s="1131"/>
      <c r="AM40" s="1131"/>
      <c r="AN40" s="1132"/>
      <c r="AO40" s="312">
        <v>-282786</v>
      </c>
      <c r="AP40" s="312">
        <v>-130316</v>
      </c>
      <c r="AQ40" s="313">
        <v>-136323</v>
      </c>
      <c r="AR40" s="314">
        <v>-4.4000000000000004</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302</v>
      </c>
      <c r="AL41" s="1137"/>
      <c r="AM41" s="1137"/>
      <c r="AN41" s="1138"/>
      <c r="AO41" s="312">
        <v>14595</v>
      </c>
      <c r="AP41" s="312">
        <v>6726</v>
      </c>
      <c r="AQ41" s="313">
        <v>57054</v>
      </c>
      <c r="AR41" s="314">
        <v>-88.2</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544</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546</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513</v>
      </c>
      <c r="AN49" s="1127" t="s">
        <v>547</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548</v>
      </c>
      <c r="AO50" s="329" t="s">
        <v>549</v>
      </c>
      <c r="AP50" s="330" t="s">
        <v>550</v>
      </c>
      <c r="AQ50" s="331" t="s">
        <v>551</v>
      </c>
      <c r="AR50" s="332" t="s">
        <v>552</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553</v>
      </c>
      <c r="AL51" s="325"/>
      <c r="AM51" s="333">
        <v>254133</v>
      </c>
      <c r="AN51" s="334">
        <v>107592</v>
      </c>
      <c r="AO51" s="335">
        <v>-34.1</v>
      </c>
      <c r="AP51" s="336">
        <v>271581</v>
      </c>
      <c r="AQ51" s="337">
        <v>-6.7</v>
      </c>
      <c r="AR51" s="338">
        <v>-27.4</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554</v>
      </c>
      <c r="AM52" s="341">
        <v>241932</v>
      </c>
      <c r="AN52" s="342">
        <v>102427</v>
      </c>
      <c r="AO52" s="343">
        <v>101.4</v>
      </c>
      <c r="AP52" s="344">
        <v>117844</v>
      </c>
      <c r="AQ52" s="345">
        <v>-1</v>
      </c>
      <c r="AR52" s="346">
        <v>102.4</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555</v>
      </c>
      <c r="AL53" s="325"/>
      <c r="AM53" s="333">
        <v>455658</v>
      </c>
      <c r="AN53" s="334">
        <v>198544</v>
      </c>
      <c r="AO53" s="335">
        <v>84.5</v>
      </c>
      <c r="AP53" s="336">
        <v>268375</v>
      </c>
      <c r="AQ53" s="337">
        <v>-1.2</v>
      </c>
      <c r="AR53" s="338">
        <v>85.7</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554</v>
      </c>
      <c r="AM54" s="341">
        <v>438771</v>
      </c>
      <c r="AN54" s="342">
        <v>191186</v>
      </c>
      <c r="AO54" s="343">
        <v>86.7</v>
      </c>
      <c r="AP54" s="344">
        <v>119602</v>
      </c>
      <c r="AQ54" s="345">
        <v>1.5</v>
      </c>
      <c r="AR54" s="346">
        <v>85.2</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556</v>
      </c>
      <c r="AL55" s="325"/>
      <c r="AM55" s="333">
        <v>678971</v>
      </c>
      <c r="AN55" s="334">
        <v>301631</v>
      </c>
      <c r="AO55" s="335">
        <v>51.9</v>
      </c>
      <c r="AP55" s="336">
        <v>301035</v>
      </c>
      <c r="AQ55" s="337">
        <v>12.2</v>
      </c>
      <c r="AR55" s="338">
        <v>39.700000000000003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554</v>
      </c>
      <c r="AM56" s="341">
        <v>595255</v>
      </c>
      <c r="AN56" s="342">
        <v>264440</v>
      </c>
      <c r="AO56" s="343">
        <v>38.299999999999997</v>
      </c>
      <c r="AP56" s="344">
        <v>154376</v>
      </c>
      <c r="AQ56" s="345">
        <v>29.1</v>
      </c>
      <c r="AR56" s="346">
        <v>9.1999999999999993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557</v>
      </c>
      <c r="AL57" s="325"/>
      <c r="AM57" s="333">
        <v>1247657</v>
      </c>
      <c r="AN57" s="334">
        <v>566345</v>
      </c>
      <c r="AO57" s="335">
        <v>87.8</v>
      </c>
      <c r="AP57" s="336">
        <v>277467</v>
      </c>
      <c r="AQ57" s="337">
        <v>-7.8</v>
      </c>
      <c r="AR57" s="338">
        <v>95.6</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554</v>
      </c>
      <c r="AM58" s="341">
        <v>1164230</v>
      </c>
      <c r="AN58" s="342">
        <v>528475</v>
      </c>
      <c r="AO58" s="343">
        <v>99.8</v>
      </c>
      <c r="AP58" s="344">
        <v>128378</v>
      </c>
      <c r="AQ58" s="345">
        <v>-16.8</v>
      </c>
      <c r="AR58" s="346">
        <v>116.6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558</v>
      </c>
      <c r="AL59" s="325"/>
      <c r="AM59" s="333">
        <v>403332</v>
      </c>
      <c r="AN59" s="334">
        <v>185867</v>
      </c>
      <c r="AO59" s="335">
        <v>-67.2</v>
      </c>
      <c r="AP59" s="336">
        <v>282256</v>
      </c>
      <c r="AQ59" s="337">
        <v>1.7</v>
      </c>
      <c r="AR59" s="338">
        <v>-68.900000000000006</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554</v>
      </c>
      <c r="AM60" s="341">
        <v>296679</v>
      </c>
      <c r="AN60" s="342">
        <v>136718</v>
      </c>
      <c r="AO60" s="343">
        <v>-74.099999999999994</v>
      </c>
      <c r="AP60" s="344">
        <v>145453</v>
      </c>
      <c r="AQ60" s="345">
        <v>13.3</v>
      </c>
      <c r="AR60" s="346">
        <v>-87.4</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559</v>
      </c>
      <c r="AL61" s="347"/>
      <c r="AM61" s="348">
        <v>607950</v>
      </c>
      <c r="AN61" s="349">
        <v>271996</v>
      </c>
      <c r="AO61" s="350">
        <v>24.6</v>
      </c>
      <c r="AP61" s="351">
        <v>280143</v>
      </c>
      <c r="AQ61" s="352">
        <v>-0.4</v>
      </c>
      <c r="AR61" s="338">
        <v>25</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554</v>
      </c>
      <c r="AM62" s="341">
        <v>547373</v>
      </c>
      <c r="AN62" s="342">
        <v>244649</v>
      </c>
      <c r="AO62" s="343">
        <v>50.4</v>
      </c>
      <c r="AP62" s="344">
        <v>133131</v>
      </c>
      <c r="AQ62" s="345">
        <v>5.2</v>
      </c>
      <c r="AR62" s="346">
        <v>45.2</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tvf0l3kfYzfb1KqvuB0SMpbwwIisZVy2olzqGNciAfISqQAv/ab12ejN0T43hsTQVdIJSufHALcJ47QOJhYXKg==" saltValue="0hPV/7DLA3seNVPnIxCi3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2"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561</v>
      </c>
    </row>
    <row r="120" spans="125:125" ht="13.5" hidden="1" customHeight="1" x14ac:dyDescent="0.15"/>
    <row r="121" spans="125:125" ht="13.5" hidden="1" customHeight="1" x14ac:dyDescent="0.15">
      <c r="DU121" s="259"/>
    </row>
  </sheetData>
  <sheetProtection algorithmName="SHA-512" hashValue="4sO9Et0fB+8bG2ADK2PgvGOnXq7SVgukdR+9ULaquWPGSdRT7cc753N/l8T5I+7i77GEgdN6gNLvGQScxL3T1g==" saltValue="+eubKjVsv09E17uapUupP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6"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562</v>
      </c>
    </row>
  </sheetData>
  <sheetProtection algorithmName="SHA-512" hashValue="XmUouuJKd+LGQRShXbFduUyRn58iEm6FwOKz+R+UTmaYGrdMVYo3nX5hlMtfpVrvsNEpWmfAgXtc8YB53P22kg==" saltValue="VRFcM4nWpJnx3jt7ml+w9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B3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39" t="s">
        <v>3</v>
      </c>
      <c r="D47" s="1139"/>
      <c r="E47" s="1140"/>
      <c r="F47" s="11">
        <v>92.92</v>
      </c>
      <c r="G47" s="12">
        <v>95.33</v>
      </c>
      <c r="H47" s="12">
        <v>91.46</v>
      </c>
      <c r="I47" s="12">
        <v>84.11</v>
      </c>
      <c r="J47" s="13">
        <v>86.64</v>
      </c>
    </row>
    <row r="48" spans="2:10" ht="57.75" customHeight="1" x14ac:dyDescent="0.15">
      <c r="B48" s="14"/>
      <c r="C48" s="1141" t="s">
        <v>4</v>
      </c>
      <c r="D48" s="1141"/>
      <c r="E48" s="1142"/>
      <c r="F48" s="15">
        <v>5.5</v>
      </c>
      <c r="G48" s="16">
        <v>4.7699999999999996</v>
      </c>
      <c r="H48" s="16">
        <v>6.46</v>
      </c>
      <c r="I48" s="16">
        <v>10.029999999999999</v>
      </c>
      <c r="J48" s="17">
        <v>10.8</v>
      </c>
    </row>
    <row r="49" spans="2:10" ht="57.75" customHeight="1" thickBot="1" x14ac:dyDescent="0.2">
      <c r="B49" s="18"/>
      <c r="C49" s="1143" t="s">
        <v>5</v>
      </c>
      <c r="D49" s="1143"/>
      <c r="E49" s="1144"/>
      <c r="F49" s="19">
        <v>9.9700000000000006</v>
      </c>
      <c r="G49" s="20">
        <v>3.14</v>
      </c>
      <c r="H49" s="20">
        <v>4.72</v>
      </c>
      <c r="I49" s="20">
        <v>6.61</v>
      </c>
      <c r="J49" s="21">
        <v>43.13</v>
      </c>
    </row>
    <row r="50" spans="2:10" x14ac:dyDescent="0.15"/>
  </sheetData>
  <sheetProtection algorithmName="SHA-512" hashValue="tqovl/tm2xi5Caxgnc6jN0T9S50V5eaou7JTamlS7mBT9QgFns2CzRXbwmUVXt3CBx3nUiqTTO/1en1XGzdOMQ==" saltValue="f+ZVJV2ZIuM43iilsxkW8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2024-03-17T23:07:40Z</cp:lastPrinted>
  <dcterms:created xsi:type="dcterms:W3CDTF">2024-03-14T04:01:09Z</dcterms:created>
  <dcterms:modified xsi:type="dcterms:W3CDTF">2024-03-18T06:23:19Z</dcterms:modified>
  <cp:category/>
</cp:coreProperties>
</file>