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財政関係\財政状況資料集\令和04年度分決算\01地方財政決算情報管理SYSDLデータ\"/>
    </mc:Choice>
  </mc:AlternateContent>
  <bookViews>
    <workbookView xWindow="0" yWindow="0" windowWidth="28800" windowHeight="124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 r:id="rId17"/>
    <externalReference r:id="rId18"/>
    <externalReference r:id="rId19"/>
    <externalReference r:id="rId20"/>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CW7" i="12"/>
  <c r="CW102" i="12" s="1"/>
  <c r="CR7" i="12"/>
  <c r="CR102" i="12" s="1"/>
  <c r="CM7" i="12"/>
  <c r="CH7" i="12"/>
  <c r="AP73" i="12"/>
  <c r="AK73" i="12"/>
  <c r="AF73" i="12"/>
  <c r="V73" i="12"/>
  <c r="Q73" i="12"/>
  <c r="AP72" i="12"/>
  <c r="AK72" i="12"/>
  <c r="AF72" i="12"/>
  <c r="V72" i="12"/>
  <c r="Q72" i="12"/>
  <c r="AA72" i="12" s="1"/>
  <c r="AP71" i="12"/>
  <c r="AK71" i="12"/>
  <c r="AF71" i="12"/>
  <c r="V71" i="12"/>
  <c r="Q71" i="12"/>
  <c r="AP70" i="12"/>
  <c r="AK70" i="12"/>
  <c r="AF70" i="12"/>
  <c r="V70" i="12"/>
  <c r="Q70" i="12"/>
  <c r="AP69" i="12"/>
  <c r="AK69" i="12"/>
  <c r="AF69" i="12"/>
  <c r="V69" i="12"/>
  <c r="Q69" i="12"/>
  <c r="AP68" i="12"/>
  <c r="AK68" i="12"/>
  <c r="AF68" i="12"/>
  <c r="V68" i="12"/>
  <c r="Q68" i="12"/>
  <c r="AA68" i="12" s="1"/>
  <c r="AU32" i="12"/>
  <c r="AP32" i="12"/>
  <c r="AK32" i="12"/>
  <c r="AU31" i="12"/>
  <c r="AP31" i="12"/>
  <c r="AP63" i="12" s="1"/>
  <c r="AK31" i="12"/>
  <c r="AK30" i="12"/>
  <c r="AK29" i="12"/>
  <c r="AK28" i="12"/>
  <c r="V32" i="12"/>
  <c r="Q32" i="12"/>
  <c r="AA32" i="12" s="1"/>
  <c r="V31" i="12"/>
  <c r="Q31" i="12"/>
  <c r="AA31" i="12" s="1"/>
  <c r="V30" i="12"/>
  <c r="Q30" i="12"/>
  <c r="AA30" i="12" s="1"/>
  <c r="V29" i="12"/>
  <c r="Q29" i="12"/>
  <c r="AA29" i="12" s="1"/>
  <c r="V28" i="12"/>
  <c r="Q28" i="12"/>
  <c r="AA28" i="12" s="1"/>
  <c r="AP7" i="12"/>
  <c r="AP23" i="12" s="1"/>
  <c r="AK7" i="12"/>
  <c r="V8" i="12"/>
  <c r="Q8" i="12"/>
  <c r="AA8" i="12" s="1"/>
  <c r="V7" i="12"/>
  <c r="V23" i="12" s="1"/>
  <c r="Q7" i="12"/>
  <c r="AA7" i="12" s="1"/>
  <c r="AA23" i="12" s="1"/>
  <c r="AU63" i="12" l="1"/>
  <c r="AP88" i="12"/>
  <c r="AF88" i="12"/>
  <c r="AA70" i="12"/>
  <c r="AA69" i="12"/>
  <c r="AA71" i="12"/>
  <c r="AA7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<sst xmlns="http://schemas.openxmlformats.org/spreadsheetml/2006/main" count="1140" uniqueCount="595">
  <si>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</si>
  <si>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</si>
  <si>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</si>
  <si>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</si>
  <si>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</si>
  <si>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</si>
  <si>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</si>
  <si>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</si>
  <si>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</si>
  <si>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</si>
  <si>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</si>
  <si>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</si>
  <si>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</si>
  <si>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</si>
  <si>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</si>
  <si>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</si>
  <si>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</si>
  <si>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</si>
  <si>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</si>
  <si>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</si>
  <si>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</si>
  <si>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</si>
  <si>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</si>
  <si>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</si>
  <si>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</si>
  <si>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</si>
  <si>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</si>
  <si>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</si>
  <si>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</si>
  <si>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</si>
  <si>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</si>
  <si>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</si>
  <si>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</si>
  <si>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</si>
  <si>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</si>
  <si>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</si>
  <si>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</si>
  <si>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</si>
  <si>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</si>
  <si>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</si>
  <si>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</si>
  <si>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</si>
  <si>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</si>
  <si>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</si>
  <si>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</si>
  <si>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</si>
  <si>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</si>
  <si>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</si>
  <si>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</si>
  <si>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</si>
  <si>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</si>
  <si>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</si>
  <si>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</si>
  <si>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</si>
  <si>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</si>
  <si>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</si>
  <si>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</si>
  <si>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</si>
  <si>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</si>
  <si>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</si>
  <si>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</si>
  <si>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</si>
  <si>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</si>
  <si>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</si>
  <si>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</si>
  <si>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</si>
  <si>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</si>
  <si>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</si>
  <si>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</si>
  <si>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</si>
  <si>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</si>
  <si>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</si>
  <si>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</si>
  <si>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</si>
  <si>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</si>
  <si>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</si>
  <si>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</si>
  <si>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</si>
  <si>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</si>
  <si>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</si>
  <si>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</si>
  <si>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</si>
  <si>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</si>
  <si>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</si>
  <si>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</si>
  <si>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</si>
  <si>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</si>
  <si>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</si>
  <si>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</si>
  <si>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</si>
  <si>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</si>
  <si>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</si>
  <si>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</si>
  <si>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</si>
  <si>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</si>
  <si>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</si>
  <si>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</si>
  <si>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</si>
  <si>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</si>
  <si>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</si>
  <si>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</si>
  <si>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</si>
  <si>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</si>
  <si>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</si>
  <si>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</si>
  <si>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</si>
  <si>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</si>
  <si>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</si>
  <si>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</si>
  <si>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</si>
  <si>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</si>
  <si>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</si>
  <si>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</si>
  <si>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</si>
  <si>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</si>
  <si>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</si>
  <si>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</si>
  <si>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</si>
  <si>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</si>
  <si>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</si>
  <si>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</si>
  <si>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</si>
  <si>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</si>
  <si>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</si>
  <si>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</si>
  <si>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</si>
  <si>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</si>
  <si>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</si>
  <si>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</si>
  <si>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</si>
  <si>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</si>
  <si>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</si>
  <si>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</si>
  <si>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</si>
  <si>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</si>
  <si>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</si>
  <si>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</si>
  <si>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</si>
  <si>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</si>
  <si>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</si>
  <si>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</si>
  <si>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</si>
  <si>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</si>
  <si>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</si>
  <si>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</si>
  <si>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</si>
  <si>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</si>
  <si>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</si>
  <si>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</si>
  <si>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</si>
  <si>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</si>
  <si>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</si>
  <si>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</si>
  <si>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</si>
  <si>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</si>
  <si>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</si>
  <si>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</si>
  <si>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</si>
  <si>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</si>
  <si>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</si>
  <si>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</si>
  <si>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</si>
  <si>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</si>
  <si>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</si>
  <si>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</si>
  <si>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</si>
  <si>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</si>
  <si>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</si>
  <si>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</si>
  <si>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</si>
  <si>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</si>
  <si>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</si>
  <si>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</si>
  <si>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</si>
  <si>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</si>
  <si>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</si>
  <si>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</si>
  <si>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</si>
  <si>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</si>
  <si>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</si>
  <si>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</si>
  <si>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</si>
  <si>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</si>
  <si>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</si>
  <si>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</si>
  <si>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</si>
  <si>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</si>
  <si>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</si>
  <si>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</si>
  <si>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</si>
  <si>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</si>
  <si>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</si>
  <si>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</si>
  <si>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</si>
  <si>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</si>
  <si>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</si>
  <si>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</si>
  <si>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</si>
  <si>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</si>
  <si>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</si>
  <si>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</si>
  <si>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</si>
  <si>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</si>
  <si>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</si>
  <si>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</si>
  <si>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</si>
  <si>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</si>
  <si>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</si>
  <si>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</si>
  <si>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</si>
  <si>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</si>
  <si>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</si>
  <si>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</si>
  <si>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</si>
  <si>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</si>
  <si>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</si>
  <si>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</si>
  <si>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徳島県佐那河内村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</si>
  <si>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</si>
  <si>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</si>
  <si>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</si>
  <si>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</si>
  <si>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</si>
  <si>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</si>
  <si>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</si>
  <si>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</si>
  <si>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</si>
  <si>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</si>
  <si>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</si>
  <si>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</si>
  <si>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</si>
  <si>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</si>
  <si>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</si>
  <si>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</si>
  <si>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</si>
  <si>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</si>
  <si>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</si>
  <si>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</si>
  <si>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</si>
  <si>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</si>
  <si>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</si>
  <si>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</si>
  <si>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</si>
  <si>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</si>
  <si>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</si>
  <si>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</si>
  <si>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</si>
  <si>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</si>
  <si>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</si>
  <si>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</si>
  <si>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</si>
  <si>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</si>
  <si>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</si>
  <si>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</si>
  <si>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</si>
  <si>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</si>
  <si>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</si>
  <si>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</si>
  <si>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</si>
  <si>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</si>
  <si>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</si>
  <si>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</si>
  <si>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</si>
  <si>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</si>
  <si>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</si>
  <si>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</si>
  <si>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</si>
  <si>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</si>
  <si>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</si>
  <si>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</si>
  <si>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</si>
  <si>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</si>
  <si>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</si>
  <si>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</si>
  <si>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</si>
  <si>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</si>
  <si>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</si>
  <si>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</si>
  <si>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</si>
  <si>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</si>
  <si>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</si>
  <si>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</si>
  <si>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</si>
  <si>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</si>
  <si>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</si>
  <si>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</si>
  <si>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</si>
  <si>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</si>
  <si>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</si>
  <si>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</si>
  <si>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</si>
  <si>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</si>
  <si>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</si>
  <si>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</si>
  <si>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</si>
  <si>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</si>
  <si>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</si>
  <si>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</si>
  <si>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</si>
  <si>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</si>
  <si>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</si>
  <si>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</si>
  <si>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</si>
  <si>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</si>
  <si>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</si>
  <si>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</si>
  <si>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</si>
  <si>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</si>
  <si>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</si>
  <si>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</si>
  <si>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</si>
  <si>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</si>
  <si>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</si>
  <si>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</si>
  <si>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</si>
  <si>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</si>
  <si>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</si>
  <si>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</si>
  <si>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</si>
  <si>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</si>
  <si>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</si>
  <si>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</si>
  <si>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</si>
  <si>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</si>
  <si>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</si>
  <si>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</si>
  <si>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</si>
  <si>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</si>
  <si>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</si>
  <si>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</si>
  <si>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</si>
  <si>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</si>
  <si>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</si>
  <si>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</si>
  <si>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</si>
  <si>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</si>
  <si>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</si>
  <si>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</si>
  <si>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</si>
  <si>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</si>
  <si>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</si>
  <si>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</si>
  <si>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</si>
  <si>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</si>
  <si>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</si>
  <si>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</si>
  <si>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</si>
  <si>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</si>
  <si>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</si>
  <si>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</si>
  <si>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</si>
  <si>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</si>
  <si>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</si>
  <si>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</si>
  <si>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</si>
  <si>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</si>
  <si>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</si>
  <si>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</si>
  <si>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</si>
  <si>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</si>
  <si>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</si>
  <si>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</si>
  <si>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</si>
  <si>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</si>
  <si>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</si>
  <si>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</si>
  <si>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</si>
  <si>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</si>
  <si>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</si>
  <si>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</si>
  <si>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徳島県佐那河内村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</si>
  <si>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</si>
  <si>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</si>
  <si>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</si>
  <si>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</si>
  <si>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</si>
  <si>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</si>
  <si>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</si>
  <si>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</si>
  <si>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</si>
  <si>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</si>
  <si>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</si>
  <si>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</si>
  <si>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</si>
  <si>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</si>
  <si>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</si>
  <si>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</si>
  <si>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</si>
  <si>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</si>
  <si>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</si>
  <si>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</si>
  <si>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佐那河内村宅地造成事業特別会計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</si>
  <si>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</si>
  <si>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</si>
  <si>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</si>
  <si>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</si>
  <si>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</si>
  <si>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</si>
  <si>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</si>
  <si>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</si>
  <si>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</si>
  <si>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</si>
  <si>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</si>
  <si>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</si>
  <si>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</si>
  <si>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</si>
  <si>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</si>
  <si>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</si>
  <si>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</si>
  <si>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</si>
  <si>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</si>
  <si>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</si>
  <si>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</si>
  <si>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</si>
  <si>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</si>
  <si>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</si>
  <si>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</si>
  <si>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</si>
  <si>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</si>
  <si>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</si>
  <si>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</si>
  <si>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</si>
  <si>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</si>
  <si>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</si>
  <si>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</si>
  <si>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</si>
  <si>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</si>
  <si>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</si>
  <si>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</si>
  <si>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</si>
  <si>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</si>
  <si>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</si>
  <si>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</si>
  <si>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</si>
  <si>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</si>
  <si>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</si>
  <si>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</si>
  <si>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</si>
  <si>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</si>
  <si>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</si>
  <si>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</si>
  <si>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</si>
  <si>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</si>
  <si>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</si>
  <si>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</si>
  <si>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</si>
  <si>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</si>
  <si>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</si>
  <si>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</si>
  <si>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</si>
  <si>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</si>
  <si>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</si>
  <si>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</si>
  <si>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</si>
  <si>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</si>
  <si>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</si>
  <si>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</si>
  <si>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</si>
  <si>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</si>
  <si>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</si>
  <si>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</si>
  <si>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</si>
  <si>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</si>
  <si>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</si>
  <si>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</si>
  <si>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</si>
  <si>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</si>
  <si>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</si>
  <si>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</si>
  <si>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</si>
  <si>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</si>
  <si>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</si>
  <si>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</si>
  <si>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</si>
  <si>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</si>
  <si>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</si>
  <si>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佐那河内村農業集落排水事業特別会計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</si>
  <si>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</si>
  <si>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</si>
  <si>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佐那河内村簡易水道特別会計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</si>
  <si>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</si>
  <si>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佐那河内村介護保険事業特別会計</t>
    <phoneticPr fontId="5"/>
  </si>
  <si>
    <t>(Ｆ)</t>
    <phoneticPr fontId="5"/>
  </si>
  <si>
    <t>佐那河内村後期高齢者医療特別会計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</si>
  <si>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</si>
  <si>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</si>
  <si>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</si>
  <si>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</si>
  <si>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</si>
  <si>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</si>
  <si>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</si>
  <si>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</si>
  <si>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</si>
  <si>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</si>
  <si>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</si>
  <si>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</si>
  <si>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</si>
  <si>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</si>
  <si>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</si>
  <si>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</si>
  <si>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</si>
  <si>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</si>
  <si>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</si>
  <si>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</si>
  <si>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</si>
  <si>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</si>
  <si>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</si>
  <si>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</si>
  <si>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</si>
  <si>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</si>
  <si>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</si>
  <si>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</si>
  <si>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</si>
  <si>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</si>
  <si>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</si>
  <si>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</si>
  <si>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</si>
  <si>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</si>
  <si>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</si>
  <si>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</si>
  <si>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</si>
  <si>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</si>
  <si>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</si>
  <si>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</si>
  <si>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</si>
  <si>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</si>
  <si>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</si>
  <si>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</si>
  <si>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</si>
  <si>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</si>
  <si>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</si>
  <si>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</si>
  <si>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</si>
  <si>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</si>
  <si>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</si>
  <si>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</si>
  <si>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</si>
  <si>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</si>
  <si>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</si>
  <si>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</si>
  <si>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</si>
  <si>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</si>
  <si>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</si>
  <si>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</si>
  <si>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</si>
  <si>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</si>
  <si>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</si>
  <si>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</si>
  <si>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</si>
  <si>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</si>
  <si>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</si>
  <si>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</si>
  <si>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</si>
  <si>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</si>
  <si>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</si>
  <si>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</si>
  <si>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</si>
  <si>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</si>
  <si>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</si>
  <si>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</si>
  <si>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</si>
  <si>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</si>
  <si>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</si>
  <si>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</si>
  <si>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</si>
  <si>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</si>
  <si>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</si>
  <si>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</si>
  <si>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</si>
  <si>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佐那河内村国民健康保険事業特別会計</t>
  </si>
  <si>
    <t>佐那河内村宅地造成事業特別会計</t>
  </si>
  <si>
    <t>佐那河内村介護保険事業特別会計</t>
  </si>
  <si>
    <t>佐那河内村簡易水道特別会計</t>
  </si>
  <si>
    <t>佐那河内村農業集落排水事業特別会計</t>
  </si>
  <si>
    <t>佐那河内村後期高齢者医療特別会計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</si>
  <si>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</si>
  <si>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</si>
  <si>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</si>
  <si>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</si>
  <si>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</si>
  <si>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</si>
  <si>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</si>
  <si>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</si>
  <si>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徳島県市町村議会議員公務災害補償等組合</t>
  </si>
  <si>
    <t>徳島県市町村総合事務組合（一般会計）</t>
  </si>
  <si>
    <t>徳島県市町村総合事務組合（徳島滞納整理機構特別会計）</t>
  </si>
  <si>
    <t>小松島市外三町村衛生組合</t>
  </si>
  <si>
    <t>徳島県後期高齢者医療広域連合（一般会計）</t>
  </si>
  <si>
    <t>徳島県後期高齢者医療広域連合（後期高齢者医療事業会計）</t>
  </si>
  <si>
    <t>一般財団法人さなごうち</t>
  </si>
  <si>
    <t>ふるさと創生事業基金</t>
  </si>
  <si>
    <t>応援基金</t>
  </si>
  <si>
    <t>公共施設等総合管理基金</t>
    <rPh sb="0" eb="2">
      <t>コウキョウ</t>
    </rPh>
    <rPh sb="2" eb="4">
      <t>シセツ</t>
    </rPh>
    <rPh sb="4" eb="5">
      <t>トウ</t>
    </rPh>
    <rPh sb="5" eb="7">
      <t>ソウゴウ</t>
    </rPh>
    <rPh sb="7" eb="9">
      <t>カンリ</t>
    </rPh>
    <rPh sb="9" eb="11">
      <t>キキン</t>
    </rPh>
    <phoneticPr fontId="2"/>
  </si>
  <si>
    <t>地域振興基金</t>
    <rPh sb="0" eb="2">
      <t>チイキ</t>
    </rPh>
    <rPh sb="2" eb="4">
      <t>シンコウ</t>
    </rPh>
    <rPh sb="4" eb="6">
      <t>キキン</t>
    </rPh>
    <phoneticPr fontId="2"/>
  </si>
  <si>
    <t>環境基金</t>
    <rPh sb="0" eb="2">
      <t>カンキョウ</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</si>
</sst>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xmlns:c16r2="http://schemas.microsoft.com/office/drawing/2015/06/chart">
            <c:ext xmlns:c16="http://schemas.microsoft.com/office/drawing/2014/chart" uri="{C3380CC4-5D6E-409C-BE32-E72D297353CC}">
              <c16:uniqueId val="{00000000-F50F-4873-83D6-EECB4CBE0A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107592</c:v>
                </c:pt>
                <c:pt idx="1">
                  <c:v>198544</c:v>
                </c:pt>
                <c:pt idx="2">
                  <c:v>301631</c:v>
                </c:pt>
                <c:pt idx="3">
                  <c:v>566345</c:v>
                </c:pt>
                <c:pt idx="4">
                  <c:v>185867</c:v>
                </c:pt>
              </c:numCache>
            </c:numRef>
          </c:val>
          <c:smooth val="0"/>
          <c:extLst xmlns:c16r2="http://schemas.microsoft.com/office/drawing/2015/06/chart">
            <c:ext xmlns:c16="http://schemas.microsoft.com/office/drawing/2014/chart" uri="{C3380CC4-5D6E-409C-BE32-E72D297353CC}">
              <c16:uniqueId val="{00000001-F50F-4873-83D6-EECB4CBE0AC4}"/>
            </c:ext>
          </c:extLst>
        </c:ser>
        <c:dLbls>
          <c:showLegendKey val="0"/>
          <c:showVal val="0"/>
          <c:showCatName val="0"/>
          <c:showSerName val="0"/>
          <c:showPercent val="0"/>
          <c:showBubbleSize val="0"/>
        </c:dLbls>
        <c:marker val="1"/>
        <c:smooth val="0"/>
        <c:axId val="548665176"/>
        <c:axId val="548665568"/>
      </c:lineChart>
      <c:catAx>
        <c:axId val="548665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665568"/>
        <c:crosses val="autoZero"/>
        <c:auto val="1"/>
        <c:lblAlgn val="ctr"/>
        <c:lblOffset val="100"/>
        <c:tickLblSkip val="1"/>
        <c:tickMarkSkip val="1"/>
        <c:noMultiLvlLbl val="0"/>
      </c:catAx>
      <c:valAx>
        <c:axId val="5486655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665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c:v>
                </c:pt>
                <c:pt idx="1">
                  <c:v>4.7699999999999996</c:v>
                </c:pt>
                <c:pt idx="2">
                  <c:v>6.46</c:v>
                </c:pt>
                <c:pt idx="3">
                  <c:v>10.029999999999999</c:v>
                </c:pt>
                <c:pt idx="4">
                  <c:v>10.8</c:v>
                </c:pt>
              </c:numCache>
            </c:numRef>
          </c:val>
          <c:extLst xmlns:c16r2="http://schemas.microsoft.com/office/drawing/2015/06/chart">
            <c:ext xmlns:c16="http://schemas.microsoft.com/office/drawing/2014/chart" uri="{C3380CC4-5D6E-409C-BE32-E72D297353CC}">
              <c16:uniqueId val="{00000000-1221-4376-83F8-CDCAE6059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92.92</c:v>
                </c:pt>
                <c:pt idx="1">
                  <c:v>95.33</c:v>
                </c:pt>
                <c:pt idx="2">
                  <c:v>91.46</c:v>
                </c:pt>
                <c:pt idx="3">
                  <c:v>84.11</c:v>
                </c:pt>
                <c:pt idx="4">
                  <c:v>86.64</c:v>
                </c:pt>
              </c:numCache>
            </c:numRef>
          </c:val>
          <c:extLst xmlns:c16r2="http://schemas.microsoft.com/office/drawing/2015/06/chart">
            <c:ext xmlns:c16="http://schemas.microsoft.com/office/drawing/2014/chart" uri="{C3380CC4-5D6E-409C-BE32-E72D297353CC}">
              <c16:uniqueId val="{00000001-1221-4376-83F8-CDCAE6059733}"/>
            </c:ext>
          </c:extLst>
        </c:ser>
        <c:dLbls>
          <c:showLegendKey val="0"/>
          <c:showVal val="0"/>
          <c:showCatName val="0"/>
          <c:showSerName val="0"/>
          <c:showPercent val="0"/>
          <c:showBubbleSize val="0"/>
        </c:dLbls>
        <c:gapWidth val="250"/>
        <c:overlap val="100"/>
        <c:axId val="548658120"/>
        <c:axId val="54865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9.9700000000000006</c:v>
                </c:pt>
                <c:pt idx="1">
                  <c:v>3.14</c:v>
                </c:pt>
                <c:pt idx="2">
                  <c:v>4.72</c:v>
                </c:pt>
                <c:pt idx="3">
                  <c:v>6.61</c:v>
                </c:pt>
                <c:pt idx="4">
                  <c:v>43.13</c:v>
                </c:pt>
              </c:numCache>
            </c:numRef>
          </c:val>
          <c:smooth val="0"/>
          <c:extLst xmlns:c16r2="http://schemas.microsoft.com/office/drawing/2015/06/chart">
            <c:ext xmlns:c16="http://schemas.microsoft.com/office/drawing/2014/chart" uri="{C3380CC4-5D6E-409C-BE32-E72D297353CC}">
              <c16:uniqueId val="{00000002-1221-4376-83F8-CDCAE6059733}"/>
            </c:ext>
          </c:extLst>
        </c:ser>
        <c:dLbls>
          <c:showLegendKey val="0"/>
          <c:showVal val="0"/>
          <c:showCatName val="0"/>
          <c:showSerName val="0"/>
          <c:showPercent val="0"/>
          <c:showBubbleSize val="0"/>
        </c:dLbls>
        <c:marker val="1"/>
        <c:smooth val="0"/>
        <c:axId val="548658120"/>
        <c:axId val="548654592"/>
      </c:lineChart>
      <c:catAx>
        <c:axId val="54865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8654592"/>
        <c:crosses val="autoZero"/>
        <c:auto val="1"/>
        <c:lblAlgn val="ctr"/>
        <c:lblOffset val="100"/>
        <c:tickLblSkip val="1"/>
        <c:tickMarkSkip val="1"/>
        <c:noMultiLvlLbl val="0"/>
      </c:catAx>
      <c:valAx>
        <c:axId val="5486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65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AF8-4D2D-BCE3-24BDE15B47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F8-4D2D-BCE3-24BDE15B47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AF8-4D2D-BCE3-24BDE15B47A2}"/>
            </c:ext>
          </c:extLst>
        </c:ser>
        <c:ser>
          <c:idx val="3"/>
          <c:order val="3"/>
          <c:tx>
            <c:strRef>
              <c:f>データシート!$A$30</c:f>
              <c:strCache>
                <c:ptCount val="1"/>
                <c:pt idx="0">
                  <c:v>佐那河内村後期高齢者医療特別会計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3-8AF8-4D2D-BCE3-24BDE15B47A2}"/>
            </c:ext>
          </c:extLst>
        </c:ser>
        <c:ser>
          <c:idx val="4"/>
          <c:order val="4"/>
          <c:tx>
            <c:strRef>
              <c:f>データシート!$A$31</c:f>
              <c:strCache>
                <c:ptCount val="1"/>
                <c:pt idx="0">
                  <c:v>佐那河内村農業集落排水事業特別会計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0.15</c:v>
                </c:pt>
                <c:pt idx="4">
                  <c:v>#N/A</c:v>
                </c:pt>
                <c:pt idx="5">
                  <c:v>0.15</c:v>
                </c:pt>
                <c:pt idx="6">
                  <c:v>#N/A</c:v>
                </c:pt>
                <c:pt idx="7">
                  <c:v>0.1</c:v>
                </c:pt>
                <c:pt idx="8">
                  <c:v>#N/A</c:v>
                </c:pt>
                <c:pt idx="9">
                  <c:v>0.18</c:v>
                </c:pt>
              </c:numCache>
            </c:numRef>
          </c:val>
          <c:extLst xmlns:c16r2="http://schemas.microsoft.com/office/drawing/2015/06/chart">
            <c:ext xmlns:c16="http://schemas.microsoft.com/office/drawing/2014/chart" uri="{C3380CC4-5D6E-409C-BE32-E72D297353CC}">
              <c16:uniqueId val="{00000004-8AF8-4D2D-BCE3-24BDE15B47A2}"/>
            </c:ext>
          </c:extLst>
        </c:ser>
        <c:ser>
          <c:idx val="5"/>
          <c:order val="5"/>
          <c:tx>
            <c:strRef>
              <c:f>データシート!$A$32</c:f>
              <c:strCache>
                <c:ptCount val="1"/>
                <c:pt idx="0">
                  <c:v>佐那河内村簡易水道特別会計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0.38</c:v>
                </c:pt>
                <c:pt idx="4">
                  <c:v>#N/A</c:v>
                </c:pt>
                <c:pt idx="5">
                  <c:v>0.28999999999999998</c:v>
                </c:pt>
                <c:pt idx="6">
                  <c:v>#N/A</c:v>
                </c:pt>
                <c:pt idx="7">
                  <c:v>0.02</c:v>
                </c:pt>
                <c:pt idx="8">
                  <c:v>#N/A</c:v>
                </c:pt>
                <c:pt idx="9">
                  <c:v>0.4</c:v>
                </c:pt>
              </c:numCache>
            </c:numRef>
          </c:val>
          <c:extLst xmlns:c16r2="http://schemas.microsoft.com/office/drawing/2015/06/chart">
            <c:ext xmlns:c16="http://schemas.microsoft.com/office/drawing/2014/chart" uri="{C3380CC4-5D6E-409C-BE32-E72D297353CC}">
              <c16:uniqueId val="{00000005-8AF8-4D2D-BCE3-24BDE15B47A2}"/>
            </c:ext>
          </c:extLst>
        </c:ser>
        <c:ser>
          <c:idx val="6"/>
          <c:order val="6"/>
          <c:tx>
            <c:strRef>
              <c:f>データシート!$A$33</c:f>
              <c:strCache>
                <c:ptCount val="1"/>
                <c:pt idx="0">
                  <c:v>佐那河内村介護保険事業特別会計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1.55</c:v>
                </c:pt>
                <c:pt idx="4">
                  <c:v>#N/A</c:v>
                </c:pt>
                <c:pt idx="5">
                  <c:v>1.08</c:v>
                </c:pt>
                <c:pt idx="6">
                  <c:v>#N/A</c:v>
                </c:pt>
                <c:pt idx="7">
                  <c:v>1.2</c:v>
                </c:pt>
                <c:pt idx="8">
                  <c:v>#N/A</c:v>
                </c:pt>
                <c:pt idx="9">
                  <c:v>0.97</c:v>
                </c:pt>
              </c:numCache>
            </c:numRef>
          </c:val>
          <c:extLst xmlns:c16r2="http://schemas.microsoft.com/office/drawing/2015/06/chart">
            <c:ext xmlns:c16="http://schemas.microsoft.com/office/drawing/2014/chart" uri="{C3380CC4-5D6E-409C-BE32-E72D297353CC}">
              <c16:uniqueId val="{00000006-8AF8-4D2D-BCE3-24BDE15B47A2}"/>
            </c:ext>
          </c:extLst>
        </c:ser>
        <c:ser>
          <c:idx val="7"/>
          <c:order val="7"/>
          <c:tx>
            <c:strRef>
              <c:f>データシート!$A$34</c:f>
              <c:strCache>
                <c:ptCount val="1"/>
                <c:pt idx="0">
                  <c:v>佐那河内村宅地造成事業特別会計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c:v>
                </c:pt>
                <c:pt idx="4">
                  <c:v>#N/A</c:v>
                </c:pt>
                <c:pt idx="5">
                  <c:v>1.2</c:v>
                </c:pt>
                <c:pt idx="6">
                  <c:v>#N/A</c:v>
                </c:pt>
                <c:pt idx="7">
                  <c:v>1.84</c:v>
                </c:pt>
                <c:pt idx="8">
                  <c:v>#N/A</c:v>
                </c:pt>
                <c:pt idx="9">
                  <c:v>2.08</c:v>
                </c:pt>
              </c:numCache>
            </c:numRef>
          </c:val>
          <c:extLst xmlns:c16r2="http://schemas.microsoft.com/office/drawing/2015/06/chart">
            <c:ext xmlns:c16="http://schemas.microsoft.com/office/drawing/2014/chart" uri="{C3380CC4-5D6E-409C-BE32-E72D297353CC}">
              <c16:uniqueId val="{00000007-8AF8-4D2D-BCE3-24BDE15B47A2}"/>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2.35</c:v>
                </c:pt>
                <c:pt idx="4">
                  <c:v>#N/A</c:v>
                </c:pt>
                <c:pt idx="5">
                  <c:v>2.64</c:v>
                </c:pt>
                <c:pt idx="6">
                  <c:v>#N/A</c:v>
                </c:pt>
                <c:pt idx="7">
                  <c:v>2.38</c:v>
                </c:pt>
                <c:pt idx="8">
                  <c:v>#N/A</c:v>
                </c:pt>
                <c:pt idx="9">
                  <c:v>3.02</c:v>
                </c:pt>
              </c:numCache>
            </c:numRef>
          </c:val>
          <c:extLst xmlns:c16r2="http://schemas.microsoft.com/office/drawing/2015/06/chart">
            <c:ext xmlns:c16="http://schemas.microsoft.com/office/drawing/2014/chart" uri="{C3380CC4-5D6E-409C-BE32-E72D297353CC}">
              <c16:uniqueId val="{00000008-8AF8-4D2D-BCE3-24BDE15B47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c:v>
                </c:pt>
                <c:pt idx="2">
                  <c:v>#N/A</c:v>
                </c:pt>
                <c:pt idx="3">
                  <c:v>4.76</c:v>
                </c:pt>
                <c:pt idx="4">
                  <c:v>#N/A</c:v>
                </c:pt>
                <c:pt idx="5">
                  <c:v>5.25</c:v>
                </c:pt>
                <c:pt idx="6">
                  <c:v>#N/A</c:v>
                </c:pt>
                <c:pt idx="7">
                  <c:v>8.18</c:v>
                </c:pt>
                <c:pt idx="8">
                  <c:v>#N/A</c:v>
                </c:pt>
                <c:pt idx="9">
                  <c:v>8.7100000000000009</c:v>
                </c:pt>
              </c:numCache>
            </c:numRef>
          </c:val>
          <c:extLst xmlns:c16r2="http://schemas.microsoft.com/office/drawing/2015/06/chart">
            <c:ext xmlns:c16="http://schemas.microsoft.com/office/drawing/2014/chart" uri="{C3380CC4-5D6E-409C-BE32-E72D297353CC}">
              <c16:uniqueId val="{00000009-8AF8-4D2D-BCE3-24BDE15B47A2}"/>
            </c:ext>
          </c:extLst>
        </c:ser>
        <c:dLbls>
          <c:showLegendKey val="0"/>
          <c:showVal val="0"/>
          <c:showCatName val="0"/>
          <c:showSerName val="0"/>
          <c:showPercent val="0"/>
          <c:showBubbleSize val="0"/>
        </c:dLbls>
        <c:gapWidth val="150"/>
        <c:overlap val="100"/>
        <c:axId val="548662824"/>
        <c:axId val="548654984"/>
      </c:barChart>
      <c:catAx>
        <c:axId val="54866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654984"/>
        <c:crosses val="autoZero"/>
        <c:auto val="1"/>
        <c:lblAlgn val="ctr"/>
        <c:lblOffset val="100"/>
        <c:tickLblSkip val="1"/>
        <c:tickMarkSkip val="1"/>
        <c:noMultiLvlLbl val="0"/>
      </c:catAx>
      <c:valAx>
        <c:axId val="548654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662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322</c:v>
                </c:pt>
                <c:pt idx="5">
                  <c:v>304</c:v>
                </c:pt>
                <c:pt idx="8">
                  <c:v>297</c:v>
                </c:pt>
                <c:pt idx="11">
                  <c:v>282</c:v>
                </c:pt>
                <c:pt idx="14">
                  <c:v>283</c:v>
                </c:pt>
              </c:numCache>
            </c:numRef>
          </c:val>
          <c:extLst xmlns:c16r2="http://schemas.microsoft.com/office/drawing/2015/06/chart">
            <c:ext xmlns:c16="http://schemas.microsoft.com/office/drawing/2014/chart" uri="{C3380CC4-5D6E-409C-BE32-E72D297353CC}">
              <c16:uniqueId val="{00000000-5FD4-4F5D-A7DB-D7CF473D41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D4-4F5D-A7DB-D7CF473D41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FD4-4F5D-A7DB-D7CF473D41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5FD4-4F5D-A7DB-D7CF473D41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132</c:v>
                </c:pt>
                <c:pt idx="3">
                  <c:v>148</c:v>
                </c:pt>
                <c:pt idx="6">
                  <c:v>132</c:v>
                </c:pt>
                <c:pt idx="9">
                  <c:v>140</c:v>
                </c:pt>
                <c:pt idx="12">
                  <c:v>122</c:v>
                </c:pt>
              </c:numCache>
            </c:numRef>
          </c:val>
          <c:extLst xmlns:c16r2="http://schemas.microsoft.com/office/drawing/2015/06/chart">
            <c:ext xmlns:c16="http://schemas.microsoft.com/office/drawing/2014/chart" uri="{C3380CC4-5D6E-409C-BE32-E72D297353CC}">
              <c16:uniqueId val="{00000004-5FD4-4F5D-A7DB-D7CF473D41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D4-4F5D-A7DB-D7CF473D41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D4-4F5D-A7DB-D7CF473D41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186</c:v>
                </c:pt>
                <c:pt idx="3">
                  <c:v>179</c:v>
                </c:pt>
                <c:pt idx="6">
                  <c:v>177</c:v>
                </c:pt>
                <c:pt idx="9">
                  <c:v>164</c:v>
                </c:pt>
                <c:pt idx="12">
                  <c:v>175</c:v>
                </c:pt>
              </c:numCache>
            </c:numRef>
          </c:val>
          <c:extLst xmlns:c16r2="http://schemas.microsoft.com/office/drawing/2015/06/chart">
            <c:ext xmlns:c16="http://schemas.microsoft.com/office/drawing/2014/chart" uri="{C3380CC4-5D6E-409C-BE32-E72D297353CC}">
              <c16:uniqueId val="{00000007-5FD4-4F5D-A7DB-D7CF473D41C0}"/>
            </c:ext>
          </c:extLst>
        </c:ser>
        <c:dLbls>
          <c:showLegendKey val="0"/>
          <c:showVal val="0"/>
          <c:showCatName val="0"/>
          <c:showSerName val="0"/>
          <c:showPercent val="0"/>
          <c:showBubbleSize val="0"/>
        </c:dLbls>
        <c:gapWidth val="100"/>
        <c:overlap val="100"/>
        <c:axId val="548653024"/>
        <c:axId val="54865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c:v>
                </c:pt>
                <c:pt idx="2">
                  <c:v>#N/A</c:v>
                </c:pt>
                <c:pt idx="3">
                  <c:v>#N/A</c:v>
                </c:pt>
                <c:pt idx="4">
                  <c:v>24</c:v>
                </c:pt>
                <c:pt idx="5">
                  <c:v>#N/A</c:v>
                </c:pt>
                <c:pt idx="6">
                  <c:v>#N/A</c:v>
                </c:pt>
                <c:pt idx="7">
                  <c:v>13</c:v>
                </c:pt>
                <c:pt idx="8">
                  <c:v>#N/A</c:v>
                </c:pt>
                <c:pt idx="9">
                  <c:v>#N/A</c:v>
                </c:pt>
                <c:pt idx="10">
                  <c:v>23</c:v>
                </c:pt>
                <c:pt idx="11">
                  <c:v>#N/A</c:v>
                </c:pt>
                <c:pt idx="12">
                  <c:v>#N/A</c:v>
                </c:pt>
                <c:pt idx="13">
                  <c:v>15</c:v>
                </c:pt>
                <c:pt idx="14">
                  <c:v>#N/A</c:v>
                </c:pt>
              </c:numCache>
            </c:numRef>
          </c:val>
          <c:smooth val="0"/>
          <c:extLst xmlns:c16r2="http://schemas.microsoft.com/office/drawing/2015/06/chart">
            <c:ext xmlns:c16="http://schemas.microsoft.com/office/drawing/2014/chart" uri="{C3380CC4-5D6E-409C-BE32-E72D297353CC}">
              <c16:uniqueId val="{00000008-5FD4-4F5D-A7DB-D7CF473D41C0}"/>
            </c:ext>
          </c:extLst>
        </c:ser>
        <c:dLbls>
          <c:showLegendKey val="0"/>
          <c:showVal val="0"/>
          <c:showCatName val="0"/>
          <c:showSerName val="0"/>
          <c:showPercent val="0"/>
          <c:showBubbleSize val="0"/>
        </c:dLbls>
        <c:marker val="1"/>
        <c:smooth val="0"/>
        <c:axId val="548653024"/>
        <c:axId val="548651456"/>
      </c:lineChart>
      <c:catAx>
        <c:axId val="5486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8651456"/>
        <c:crosses val="autoZero"/>
        <c:auto val="1"/>
        <c:lblAlgn val="ctr"/>
        <c:lblOffset val="100"/>
        <c:tickLblSkip val="1"/>
        <c:tickMarkSkip val="1"/>
        <c:noMultiLvlLbl val="0"/>
      </c:catAx>
      <c:valAx>
        <c:axId val="54865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65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2405</c:v>
                </c:pt>
                <c:pt idx="5">
                  <c:v>2372</c:v>
                </c:pt>
                <c:pt idx="8">
                  <c:v>2559</c:v>
                </c:pt>
                <c:pt idx="11">
                  <c:v>2553</c:v>
                </c:pt>
                <c:pt idx="14">
                  <c:v>2545</c:v>
                </c:pt>
              </c:numCache>
            </c:numRef>
          </c:val>
          <c:extLst xmlns:c16r2="http://schemas.microsoft.com/office/drawing/2015/06/chart">
            <c:ext xmlns:c16="http://schemas.microsoft.com/office/drawing/2014/chart" uri="{C3380CC4-5D6E-409C-BE32-E72D297353CC}">
              <c16:uniqueId val="{00000000-B08F-4D6D-AEE1-69254207FD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08F-4D6D-AEE1-69254207FD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4004</c:v>
                </c:pt>
                <c:pt idx="5">
                  <c:v>4051</c:v>
                </c:pt>
                <c:pt idx="8">
                  <c:v>3803</c:v>
                </c:pt>
                <c:pt idx="11">
                  <c:v>4019</c:v>
                </c:pt>
                <c:pt idx="14">
                  <c:v>3611</c:v>
                </c:pt>
              </c:numCache>
            </c:numRef>
          </c:val>
          <c:extLst xmlns:c16r2="http://schemas.microsoft.com/office/drawing/2015/06/chart">
            <c:ext xmlns:c16="http://schemas.microsoft.com/office/drawing/2014/chart" uri="{C3380CC4-5D6E-409C-BE32-E72D297353CC}">
              <c16:uniqueId val="{00000002-B08F-4D6D-AEE1-69254207FD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8F-4D6D-AEE1-69254207FD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8F-4D6D-AEE1-69254207FD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8F-4D6D-AEE1-69254207FD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c:v>
                </c:pt>
                <c:pt idx="3">
                  <c:v>268</c:v>
                </c:pt>
                <c:pt idx="6">
                  <c:v>246</c:v>
                </c:pt>
                <c:pt idx="9">
                  <c:v>248</c:v>
                </c:pt>
                <c:pt idx="12">
                  <c:v>236</c:v>
                </c:pt>
              </c:numCache>
            </c:numRef>
          </c:val>
          <c:extLst xmlns:c16r2="http://schemas.microsoft.com/office/drawing/2015/06/chart">
            <c:ext xmlns:c16="http://schemas.microsoft.com/office/drawing/2014/chart" uri="{C3380CC4-5D6E-409C-BE32-E72D297353CC}">
              <c16:uniqueId val="{00000006-B08F-4D6D-AEE1-69254207FD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c:v>
                </c:pt>
                <c:pt idx="3">
                  <c:v>1</c:v>
                </c:pt>
                <c:pt idx="6">
                  <c:v>2</c:v>
                </c:pt>
                <c:pt idx="9">
                  <c:v>1</c:v>
                </c:pt>
                <c:pt idx="12">
                  <c:v>0</c:v>
                </c:pt>
              </c:numCache>
            </c:numRef>
          </c:val>
          <c:extLst xmlns:c16r2="http://schemas.microsoft.com/office/drawing/2015/06/chart">
            <c:ext xmlns:c16="http://schemas.microsoft.com/office/drawing/2014/chart" uri="{C3380CC4-5D6E-409C-BE32-E72D297353CC}">
              <c16:uniqueId val="{00000007-B08F-4D6D-AEE1-69254207FD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1040</c:v>
                </c:pt>
                <c:pt idx="3">
                  <c:v>996</c:v>
                </c:pt>
                <c:pt idx="6">
                  <c:v>952</c:v>
                </c:pt>
                <c:pt idx="9">
                  <c:v>867</c:v>
                </c:pt>
                <c:pt idx="12">
                  <c:v>731</c:v>
                </c:pt>
              </c:numCache>
            </c:numRef>
          </c:val>
          <c:extLst xmlns:c16r2="http://schemas.microsoft.com/office/drawing/2015/06/chart">
            <c:ext xmlns:c16="http://schemas.microsoft.com/office/drawing/2014/chart" uri="{C3380CC4-5D6E-409C-BE32-E72D297353CC}">
              <c16:uniqueId val="{00000008-B08F-4D6D-AEE1-69254207FD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08F-4D6D-AEE1-69254207FD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1272</c:v>
                </c:pt>
                <c:pt idx="3">
                  <c:v>1384</c:v>
                </c:pt>
                <c:pt idx="6">
                  <c:v>1688</c:v>
                </c:pt>
                <c:pt idx="9">
                  <c:v>2180</c:v>
                </c:pt>
                <c:pt idx="12">
                  <c:v>1513</c:v>
                </c:pt>
              </c:numCache>
            </c:numRef>
          </c:val>
          <c:extLst xmlns:c16r2="http://schemas.microsoft.com/office/drawing/2015/06/chart">
            <c:ext xmlns:c16="http://schemas.microsoft.com/office/drawing/2014/chart" uri="{C3380CC4-5D6E-409C-BE32-E72D297353CC}">
              <c16:uniqueId val="{0000000A-B08F-4D6D-AEE1-69254207FD63}"/>
            </c:ext>
          </c:extLst>
        </c:ser>
        <c:dLbls>
          <c:showLegendKey val="0"/>
          <c:showVal val="0"/>
          <c:showCatName val="0"/>
          <c:showSerName val="0"/>
          <c:showPercent val="0"/>
          <c:showBubbleSize val="0"/>
        </c:dLbls>
        <c:gapWidth val="100"/>
        <c:overlap val="100"/>
        <c:axId val="548661648"/>
        <c:axId val="548651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08F-4D6D-AEE1-69254207FD63}"/>
            </c:ext>
          </c:extLst>
        </c:ser>
        <c:dLbls>
          <c:showLegendKey val="0"/>
          <c:showVal val="0"/>
          <c:showCatName val="0"/>
          <c:showSerName val="0"/>
          <c:showPercent val="0"/>
          <c:showBubbleSize val="0"/>
        </c:dLbls>
        <c:marker val="1"/>
        <c:smooth val="0"/>
        <c:axId val="548661648"/>
        <c:axId val="548651064"/>
      </c:lineChart>
      <c:catAx>
        <c:axId val="54866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8651064"/>
        <c:crosses val="autoZero"/>
        <c:auto val="1"/>
        <c:lblAlgn val="ctr"/>
        <c:lblOffset val="100"/>
        <c:tickLblSkip val="1"/>
        <c:tickMarkSkip val="1"/>
        <c:noMultiLvlLbl val="0"/>
      </c:catAx>
      <c:valAx>
        <c:axId val="54865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66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1406</c:v>
                </c:pt>
                <c:pt idx="1">
                  <c:v>1407</c:v>
                </c:pt>
                <c:pt idx="2">
                  <c:v>1408</c:v>
                </c:pt>
              </c:numCache>
            </c:numRef>
          </c:val>
          <c:extLst xmlns:c16r2="http://schemas.microsoft.com/office/drawing/2015/06/chart">
            <c:ext xmlns:c16="http://schemas.microsoft.com/office/drawing/2014/chart" uri="{C3380CC4-5D6E-409C-BE32-E72D297353CC}">
              <c16:uniqueId val="{00000000-C7C4-4CC2-9DBC-F896750A5A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1016</c:v>
                </c:pt>
                <c:pt idx="1">
                  <c:v>1286</c:v>
                </c:pt>
                <c:pt idx="2">
                  <c:v>844</c:v>
                </c:pt>
              </c:numCache>
            </c:numRef>
          </c:val>
          <c:extLst xmlns:c16r2="http://schemas.microsoft.com/office/drawing/2015/06/chart">
            <c:ext xmlns:c16="http://schemas.microsoft.com/office/drawing/2014/chart" uri="{C3380CC4-5D6E-409C-BE32-E72D297353CC}">
              <c16:uniqueId val="{00000001-C7C4-4CC2-9DBC-F896750A5A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1169</c:v>
                </c:pt>
                <c:pt idx="1">
                  <c:v>1047</c:v>
                </c:pt>
                <c:pt idx="2">
                  <c:v>1092</c:v>
                </c:pt>
              </c:numCache>
            </c:numRef>
          </c:val>
          <c:extLst xmlns:c16r2="http://schemas.microsoft.com/office/drawing/2015/06/chart">
            <c:ext xmlns:c16="http://schemas.microsoft.com/office/drawing/2014/chart" uri="{C3380CC4-5D6E-409C-BE32-E72D297353CC}">
              <c16:uniqueId val="{00000002-C7C4-4CC2-9DBC-F896750A5A49}"/>
            </c:ext>
          </c:extLst>
        </c:ser>
        <c:dLbls>
          <c:showLegendKey val="0"/>
          <c:showVal val="0"/>
          <c:showCatName val="0"/>
          <c:showSerName val="0"/>
          <c:showPercent val="0"/>
          <c:showBubbleSize val="0"/>
        </c:dLbls>
        <c:gapWidth val="120"/>
        <c:overlap val="100"/>
        <c:axId val="548656160"/>
        <c:axId val="548661256"/>
      </c:barChart>
      <c:catAx>
        <c:axId val="5486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661256"/>
        <c:crosses val="autoZero"/>
        <c:auto val="1"/>
        <c:lblAlgn val="ctr"/>
        <c:lblOffset val="100"/>
        <c:tickLblSkip val="1"/>
        <c:tickMarkSkip val="1"/>
        <c:noMultiLvlLbl val="0"/>
      </c:catAx>
      <c:valAx>
        <c:axId val="548661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6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一般会計等に係る地方債の現在高の増加による将来負担額の増加、充当可能基金の減少による充当可能財源の減少などにより、将来負担比率の分子は増加傾向にあるるものの、健全な範囲で保たれている。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減債基金残高のうち、実質公債費比率の算定に用いる満期一括償還地方債の償還の財源としての積立額はありません</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一般会計等に係る地方債の現在高は庁舎改築事業分の繰上償還により減少、充当可能基金は減少しているが、将来負担比率の分子は健全に保たれている。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徳島県佐那河内村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繰上償還として公共施設等適正管理事業債</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百万円、臨時財政対策債</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百万取崩した事による減少。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中期的には、預金収入を財源とした積立金が減少する見込みのため取崩予定の無い基金を検討し、国債等の運用を進める。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・公共施設等総合管理基金：長寿命化のための保全や、施設総量縮減のための建物の統廃合、除却等を推進するため。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・応援基金：ふるさと佐那河内をこよなく愛し、佐那河内の未来の発展を応援しようとする個人、団体から広く寄附金を募り、寄付者</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からの佐那河内村応援寄附金を積み立てるため。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・新庁舎建設の財源として造成し、一定の役割を終えた「庁舎改築基金」の残余について、引き継ぐ。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WEB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サイトで応援基金（ふるさと納税）を募ったことにより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・長寿命化等改修事業に要する経費の一部として繰り入れる予定である。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・ふるさと納税の健全な発展に向けた制度の見直しに準じ、事業を活用し、継続して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WEB</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サイトでの寄附を募っていく予定である。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預金利子積み当てによる増加。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剰余金の取扱いにおいて決算剰余金の１／２を下らない額を翌翌年度までに積み立て、又は償還期限を繰り上げて行なう地方債の　償還の財源に充てなければならないとされており、本村の場合、決算剰余金については減債基金へ優先的に積み立て、短期的には庁舎　建設関係の地方債の償還において繰上償還を予定している。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そのため、その繰上償還を行っている間は、前年度同様、預金利子分についてのみ積み立てることとしている。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繰上償還として新庁舎整備事業分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百万円、臨時財政対策債</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百万取崩したが、決算余剰金を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百万円を積立てた事による減少。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今後も繰上償還を行うため、優先的に積み立てることとしている。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
2,160
42.28
3,877,363
3,651,720
175,405
1,624,690
1,513,233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人口減少や基盤産業である農業所得などの減少から</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と類似団体平均に下回っている。緊急に必要な事業を峻別するなど、歳出の徹底的な見直しに努める。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3" name="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5" name="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普通交付税の増加によって若干低下し、類似団体平均を下回っている。</a:t>
          </a:r>
          <a:endParaRPr lang="ja-JP" altLang="ja-JP" sz="1400">
            <a:effectLst/>
          </a:endParaRPr>
        </a:p>
        <a:p>
          <a:r>
            <a:rPr kumimoji="1" lang="ja-JP" altLang="ja-JP" sz="1100">
              <a:solidFill>
                <a:schemeClr val="dk1"/>
              </a:solidFill>
              <a:effectLst/>
              <a:latin typeface="+mn-lt"/>
              <a:ea typeface="+mn-ea"/>
              <a:cs typeface="+mn-cs"/>
            </a:rPr>
            <a:t>交付税が収入の多くを占める本村では、経常収支比率が交付税に大きく左右される。引き続き、財政構造の健全性の保持に望ましいとされる</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％を上回らないように、事務事業の見直しを進め、経常経費の削減に努める。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123402</xdr:rowOff>
    </xdr:from>
    <xdr:to>
      <xdr:col>23</xdr:col>
      <xdr:colOff>133350</xdr:colOff>
      <xdr:row>62</xdr:row>
      <xdr:rowOff>108796</xdr:rowOff>
    </xdr:to>
    <xdr:cxnSp macro="">
      <xdr:nvCxnSpPr>
        <xdr:cNvPr id="131" name="直線コネクタ 130"/>
        <xdr:cNvCxnSpPr/>
      </xdr:nvCxnSpPr>
      <xdr:spPr>
        <a:xfrm>
          <a:off x="4114800" y="10581852"/>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123402</xdr:rowOff>
    </xdr:from>
    <xdr:to>
      <xdr:col>19</xdr:col>
      <xdr:colOff>133350</xdr:colOff>
      <xdr:row>62</xdr:row>
      <xdr:rowOff>132927</xdr:rowOff>
    </xdr:to>
    <xdr:cxnSp macro="">
      <xdr:nvCxnSpPr>
        <xdr:cNvPr id="134" name="直線コネクタ 133"/>
        <xdr:cNvCxnSpPr/>
      </xdr:nvCxnSpPr>
      <xdr:spPr>
        <a:xfrm flipV="1">
          <a:off x="3225800" y="1058185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53975</xdr:rowOff>
    </xdr:to>
    <xdr:cxnSp macro="">
      <xdr:nvCxnSpPr>
        <xdr:cNvPr id="137" name="直線コネクタ 136"/>
        <xdr:cNvCxnSpPr/>
      </xdr:nvCxnSpPr>
      <xdr:spPr>
        <a:xfrm flipV="1">
          <a:off x="2336800" y="1076282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63</xdr:row>
      <xdr:rowOff>53975</xdr:rowOff>
    </xdr:to>
    <xdr:cxnSp macro="">
      <xdr:nvCxnSpPr>
        <xdr:cNvPr id="140" name="直線コネクタ 139"/>
        <xdr:cNvCxnSpPr/>
      </xdr:nvCxnSpPr>
      <xdr:spPr>
        <a:xfrm>
          <a:off x="1447800" y="107105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0" name="楕円 149"/>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1"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72602</xdr:rowOff>
    </xdr:from>
    <xdr:to>
      <xdr:col>19</xdr:col>
      <xdr:colOff>184150</xdr:colOff>
      <xdr:row>62</xdr:row>
      <xdr:rowOff>2752</xdr:rowOff>
    </xdr:to>
    <xdr:sp macro="" textlink="">
      <xdr:nvSpPr>
        <xdr:cNvPr id="152" name="楕円 151"/>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12929</xdr:rowOff>
    </xdr:from>
    <xdr:ext cx="736600" cy="259045"/>
    <xdr:sp macro="" textlink="">
      <xdr:nvSpPr>
        <xdr:cNvPr id="153" name="テキスト ボックス 152"/>
        <xdr:cNvSpPr txBox="1"/>
      </xdr:nvSpPr>
      <xdr:spPr>
        <a:xfrm>
          <a:off x="3733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4" name="楕円 153"/>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5" name="テキスト ボックス 154"/>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6" name="楕円 155"/>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57" name="テキスト ボックス 156"/>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8" name="楕円 157"/>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59" name="テキスト ボックス 15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類似団体の平均値と比較して、人件費・物件費等の適性度が低くなっている。</a:t>
          </a:r>
          <a:endParaRPr lang="ja-JP" altLang="ja-JP" sz="1400">
            <a:effectLst/>
          </a:endParaRPr>
        </a:p>
        <a:p>
          <a:r>
            <a:rPr kumimoji="1" lang="ja-JP" altLang="ja-JP" sz="1100">
              <a:solidFill>
                <a:schemeClr val="dk1"/>
              </a:solidFill>
              <a:effectLst/>
              <a:latin typeface="+mn-lt"/>
              <a:ea typeface="+mn-ea"/>
              <a:cs typeface="+mn-cs"/>
            </a:rPr>
            <a:t>民間でも実施可能な部分については、指定管理者制度などの導入により委託化を進め、コストの低減を更に図っていく方針である。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126891</xdr:rowOff>
    </xdr:from>
    <xdr:to>
      <xdr:col>23</xdr:col>
      <xdr:colOff>133350</xdr:colOff>
      <xdr:row>82</xdr:row>
      <xdr:rowOff>139010</xdr:rowOff>
    </xdr:to>
    <xdr:cxnSp macro="">
      <xdr:nvCxnSpPr>
        <xdr:cNvPr id="193" name="直線コネクタ 192"/>
        <xdr:cNvCxnSpPr/>
      </xdr:nvCxnSpPr>
      <xdr:spPr>
        <a:xfrm flipV="1">
          <a:off x="4114800" y="14185791"/>
          <a:ext cx="8382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64621</xdr:rowOff>
    </xdr:from>
    <xdr:to>
      <xdr:col>19</xdr:col>
      <xdr:colOff>133350</xdr:colOff>
      <xdr:row>82</xdr:row>
      <xdr:rowOff>139010</xdr:rowOff>
    </xdr:to>
    <xdr:cxnSp macro="">
      <xdr:nvCxnSpPr>
        <xdr:cNvPr id="196" name="直線コネクタ 195"/>
        <xdr:cNvCxnSpPr/>
      </xdr:nvCxnSpPr>
      <xdr:spPr>
        <a:xfrm>
          <a:off x="3225800" y="14123521"/>
          <a:ext cx="889000" cy="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51518</xdr:rowOff>
    </xdr:from>
    <xdr:to>
      <xdr:col>15</xdr:col>
      <xdr:colOff>82550</xdr:colOff>
      <xdr:row>82</xdr:row>
      <xdr:rowOff>64621</xdr:rowOff>
    </xdr:to>
    <xdr:cxnSp macro="">
      <xdr:nvCxnSpPr>
        <xdr:cNvPr id="199" name="直線コネクタ 198"/>
        <xdr:cNvCxnSpPr/>
      </xdr:nvCxnSpPr>
      <xdr:spPr>
        <a:xfrm>
          <a:off x="2336800" y="14110418"/>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51518</xdr:rowOff>
    </xdr:from>
    <xdr:to>
      <xdr:col>11</xdr:col>
      <xdr:colOff>31750</xdr:colOff>
      <xdr:row>82</xdr:row>
      <xdr:rowOff>55248</xdr:rowOff>
    </xdr:to>
    <xdr:cxnSp macro="">
      <xdr:nvCxnSpPr>
        <xdr:cNvPr id="202" name="直線コネクタ 201"/>
        <xdr:cNvCxnSpPr/>
      </xdr:nvCxnSpPr>
      <xdr:spPr>
        <a:xfrm flipV="1">
          <a:off x="1447800" y="14110418"/>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76091</xdr:rowOff>
    </xdr:from>
    <xdr:to>
      <xdr:col>23</xdr:col>
      <xdr:colOff>184150</xdr:colOff>
      <xdr:row>83</xdr:row>
      <xdr:rowOff>6241</xdr:rowOff>
    </xdr:to>
    <xdr:sp macro="" textlink="">
      <xdr:nvSpPr>
        <xdr:cNvPr id="212" name="楕円 211"/>
        <xdr:cNvSpPr/>
      </xdr:nvSpPr>
      <xdr:spPr>
        <a:xfrm>
          <a:off x="4902200" y="141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92618</xdr:rowOff>
    </xdr:from>
    <xdr:ext cx="762000" cy="259045"/>
    <xdr:sp macro="" textlink="">
      <xdr:nvSpPr>
        <xdr:cNvPr id="213" name="人件費・物件費等の状況該当値テキスト"/>
        <xdr:cNvSpPr txBox="1"/>
      </xdr:nvSpPr>
      <xdr:spPr>
        <a:xfrm>
          <a:off x="5041900" y="1398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88210</xdr:rowOff>
    </xdr:from>
    <xdr:to>
      <xdr:col>19</xdr:col>
      <xdr:colOff>184150</xdr:colOff>
      <xdr:row>83</xdr:row>
      <xdr:rowOff>18360</xdr:rowOff>
    </xdr:to>
    <xdr:sp macro="" textlink="">
      <xdr:nvSpPr>
        <xdr:cNvPr id="214" name="楕円 213"/>
        <xdr:cNvSpPr/>
      </xdr:nvSpPr>
      <xdr:spPr>
        <a:xfrm>
          <a:off x="4064000" y="141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3137</xdr:rowOff>
    </xdr:from>
    <xdr:ext cx="736600" cy="259045"/>
    <xdr:sp macro="" textlink="">
      <xdr:nvSpPr>
        <xdr:cNvPr id="215" name="テキスト ボックス 214"/>
        <xdr:cNvSpPr txBox="1"/>
      </xdr:nvSpPr>
      <xdr:spPr>
        <a:xfrm>
          <a:off x="3733800" y="1423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13821</xdr:rowOff>
    </xdr:from>
    <xdr:to>
      <xdr:col>15</xdr:col>
      <xdr:colOff>133350</xdr:colOff>
      <xdr:row>82</xdr:row>
      <xdr:rowOff>115421</xdr:rowOff>
    </xdr:to>
    <xdr:sp macro="" textlink="">
      <xdr:nvSpPr>
        <xdr:cNvPr id="216" name="楕円 215"/>
        <xdr:cNvSpPr/>
      </xdr:nvSpPr>
      <xdr:spPr>
        <a:xfrm>
          <a:off x="3175000" y="140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125598</xdr:rowOff>
    </xdr:from>
    <xdr:ext cx="762000" cy="259045"/>
    <xdr:sp macro="" textlink="">
      <xdr:nvSpPr>
        <xdr:cNvPr id="217" name="テキスト ボックス 216"/>
        <xdr:cNvSpPr txBox="1"/>
      </xdr:nvSpPr>
      <xdr:spPr>
        <a:xfrm>
          <a:off x="2844800" y="1384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718</xdr:rowOff>
    </xdr:from>
    <xdr:to>
      <xdr:col>11</xdr:col>
      <xdr:colOff>82550</xdr:colOff>
      <xdr:row>82</xdr:row>
      <xdr:rowOff>102318</xdr:rowOff>
    </xdr:to>
    <xdr:sp macro="" textlink="">
      <xdr:nvSpPr>
        <xdr:cNvPr id="218" name="楕円 217"/>
        <xdr:cNvSpPr/>
      </xdr:nvSpPr>
      <xdr:spPr>
        <a:xfrm>
          <a:off x="2286000" y="140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112495</xdr:rowOff>
    </xdr:from>
    <xdr:ext cx="762000" cy="259045"/>
    <xdr:sp macro="" textlink="">
      <xdr:nvSpPr>
        <xdr:cNvPr id="219" name="テキスト ボックス 218"/>
        <xdr:cNvSpPr txBox="1"/>
      </xdr:nvSpPr>
      <xdr:spPr>
        <a:xfrm>
          <a:off x="1955800" y="1382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4448</xdr:rowOff>
    </xdr:from>
    <xdr:to>
      <xdr:col>7</xdr:col>
      <xdr:colOff>31750</xdr:colOff>
      <xdr:row>82</xdr:row>
      <xdr:rowOff>106048</xdr:rowOff>
    </xdr:to>
    <xdr:sp macro="" textlink="">
      <xdr:nvSpPr>
        <xdr:cNvPr id="220" name="楕円 219"/>
        <xdr:cNvSpPr/>
      </xdr:nvSpPr>
      <xdr:spPr>
        <a:xfrm>
          <a:off x="1397000" y="140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116225</xdr:rowOff>
    </xdr:from>
    <xdr:ext cx="762000" cy="259045"/>
    <xdr:sp macro="" textlink="">
      <xdr:nvSpPr>
        <xdr:cNvPr id="221" name="テキスト ボックス 220"/>
        <xdr:cNvSpPr txBox="1"/>
      </xdr:nvSpPr>
      <xdr:spPr>
        <a:xfrm>
          <a:off x="1066800" y="1383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上回り、全国的にも高い水準にあるため、給与の適正化に努めていく。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164085</xdr:rowOff>
    </xdr:from>
    <xdr:to>
      <xdr:col>81</xdr:col>
      <xdr:colOff>44450</xdr:colOff>
      <xdr:row>89</xdr:row>
      <xdr:rowOff>2287</xdr:rowOff>
    </xdr:to>
    <xdr:cxnSp macro="">
      <xdr:nvCxnSpPr>
        <xdr:cNvPr id="253" name="直線コネクタ 252"/>
        <xdr:cNvCxnSpPr/>
      </xdr:nvCxnSpPr>
      <xdr:spPr>
        <a:xfrm flipV="1">
          <a:off x="16179800" y="15251685"/>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2287</xdr:rowOff>
    </xdr:from>
    <xdr:to>
      <xdr:col>77</xdr:col>
      <xdr:colOff>44450</xdr:colOff>
      <xdr:row>89</xdr:row>
      <xdr:rowOff>26415</xdr:rowOff>
    </xdr:to>
    <xdr:cxnSp macro="">
      <xdr:nvCxnSpPr>
        <xdr:cNvPr id="256" name="直線コネクタ 255"/>
        <xdr:cNvCxnSpPr/>
      </xdr:nvCxnSpPr>
      <xdr:spPr>
        <a:xfrm flipV="1">
          <a:off x="15290800" y="15261337"/>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154432</xdr:rowOff>
    </xdr:from>
    <xdr:to>
      <xdr:col>72</xdr:col>
      <xdr:colOff>203200</xdr:colOff>
      <xdr:row>89</xdr:row>
      <xdr:rowOff>26415</xdr:rowOff>
    </xdr:to>
    <xdr:cxnSp macro="">
      <xdr:nvCxnSpPr>
        <xdr:cNvPr id="259" name="直線コネクタ 258"/>
        <xdr:cNvCxnSpPr/>
      </xdr:nvCxnSpPr>
      <xdr:spPr>
        <a:xfrm>
          <a:off x="14401800" y="152420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89</xdr:row>
      <xdr:rowOff>26415</xdr:rowOff>
    </xdr:to>
    <xdr:cxnSp macro="">
      <xdr:nvCxnSpPr>
        <xdr:cNvPr id="262" name="直線コネクタ 261"/>
        <xdr:cNvCxnSpPr/>
      </xdr:nvCxnSpPr>
      <xdr:spPr>
        <a:xfrm flipV="1">
          <a:off x="13512800" y="1524203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113285</xdr:rowOff>
    </xdr:from>
    <xdr:to>
      <xdr:col>81</xdr:col>
      <xdr:colOff>95250</xdr:colOff>
      <xdr:row>89</xdr:row>
      <xdr:rowOff>43435</xdr:rowOff>
    </xdr:to>
    <xdr:sp macro="" textlink="">
      <xdr:nvSpPr>
        <xdr:cNvPr id="272" name="楕円 271"/>
        <xdr:cNvSpPr/>
      </xdr:nvSpPr>
      <xdr:spPr>
        <a:xfrm>
          <a:off x="169672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9162</xdr:rowOff>
    </xdr:from>
    <xdr:ext cx="762000" cy="259045"/>
    <xdr:sp macro="" textlink="">
      <xdr:nvSpPr>
        <xdr:cNvPr id="273" name="給与水準   （国との比較）該当値テキスト"/>
        <xdr:cNvSpPr txBox="1"/>
      </xdr:nvSpPr>
      <xdr:spPr>
        <a:xfrm>
          <a:off x="17106900" y="150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122937</xdr:rowOff>
    </xdr:from>
    <xdr:to>
      <xdr:col>77</xdr:col>
      <xdr:colOff>95250</xdr:colOff>
      <xdr:row>89</xdr:row>
      <xdr:rowOff>53087</xdr:rowOff>
    </xdr:to>
    <xdr:sp macro="" textlink="">
      <xdr:nvSpPr>
        <xdr:cNvPr id="274" name="楕円 273"/>
        <xdr:cNvSpPr/>
      </xdr:nvSpPr>
      <xdr:spPr>
        <a:xfrm>
          <a:off x="16129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37864</xdr:rowOff>
    </xdr:from>
    <xdr:ext cx="736600" cy="259045"/>
    <xdr:sp macro="" textlink="">
      <xdr:nvSpPr>
        <xdr:cNvPr id="275" name="テキスト ボックス 274"/>
        <xdr:cNvSpPr txBox="1"/>
      </xdr:nvSpPr>
      <xdr:spPr>
        <a:xfrm>
          <a:off x="15798800" y="152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147065</xdr:rowOff>
    </xdr:from>
    <xdr:to>
      <xdr:col>73</xdr:col>
      <xdr:colOff>44450</xdr:colOff>
      <xdr:row>89</xdr:row>
      <xdr:rowOff>77215</xdr:rowOff>
    </xdr:to>
    <xdr:sp macro="" textlink="">
      <xdr:nvSpPr>
        <xdr:cNvPr id="276" name="楕円 275"/>
        <xdr:cNvSpPr/>
      </xdr:nvSpPr>
      <xdr:spPr>
        <a:xfrm>
          <a:off x="15240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61992</xdr:rowOff>
    </xdr:from>
    <xdr:ext cx="762000" cy="259045"/>
    <xdr:sp macro="" textlink="">
      <xdr:nvSpPr>
        <xdr:cNvPr id="277" name="テキスト ボックス 276"/>
        <xdr:cNvSpPr txBox="1"/>
      </xdr:nvSpPr>
      <xdr:spPr>
        <a:xfrm>
          <a:off x="14909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103632</xdr:rowOff>
    </xdr:from>
    <xdr:to>
      <xdr:col>68</xdr:col>
      <xdr:colOff>203200</xdr:colOff>
      <xdr:row>89</xdr:row>
      <xdr:rowOff>33782</xdr:rowOff>
    </xdr:to>
    <xdr:sp macro="" textlink="">
      <xdr:nvSpPr>
        <xdr:cNvPr id="278" name="楕円 277"/>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18559</xdr:rowOff>
    </xdr:from>
    <xdr:ext cx="762000" cy="259045"/>
    <xdr:sp macro="" textlink="">
      <xdr:nvSpPr>
        <xdr:cNvPr id="279" name="テキスト ボックス 278"/>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147065</xdr:rowOff>
    </xdr:from>
    <xdr:to>
      <xdr:col>64</xdr:col>
      <xdr:colOff>152400</xdr:colOff>
      <xdr:row>89</xdr:row>
      <xdr:rowOff>77215</xdr:rowOff>
    </xdr:to>
    <xdr:sp macro="" textlink="">
      <xdr:nvSpPr>
        <xdr:cNvPr id="280" name="楕円 279"/>
        <xdr:cNvSpPr/>
      </xdr:nvSpPr>
      <xdr:spPr>
        <a:xfrm>
          <a:off x="13462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61992</xdr:rowOff>
    </xdr:from>
    <xdr:ext cx="762000" cy="259045"/>
    <xdr:sp macro="" textlink="">
      <xdr:nvSpPr>
        <xdr:cNvPr id="281" name="テキスト ボックス 280"/>
        <xdr:cNvSpPr txBox="1"/>
      </xdr:nvSpPr>
      <xdr:spPr>
        <a:xfrm>
          <a:off x="13131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佐那河内村行政改革大綱（第６次・平成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年度）において、定員管理を推し進め、</a:t>
          </a:r>
          <a:r>
            <a:rPr kumimoji="1" lang="en-US" altLang="ja-JP" sz="1100">
              <a:solidFill>
                <a:schemeClr val="dk1"/>
              </a:solidFill>
              <a:effectLst/>
              <a:latin typeface="+mn-lt"/>
              <a:ea typeface="+mn-ea"/>
              <a:cs typeface="+mn-cs"/>
            </a:rPr>
            <a:t>23.04</a:t>
          </a:r>
          <a:r>
            <a:rPr kumimoji="1" lang="ja-JP" altLang="ja-JP" sz="1100">
              <a:solidFill>
                <a:schemeClr val="dk1"/>
              </a:solidFill>
              <a:effectLst/>
              <a:latin typeface="+mn-lt"/>
              <a:ea typeface="+mn-ea"/>
              <a:cs typeface="+mn-cs"/>
            </a:rPr>
            <a:t>人と類似団体の平均値を下回っている。計画に基づいた定員適正化を進める。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95722</xdr:rowOff>
    </xdr:to>
    <xdr:cxnSp macro="">
      <xdr:nvCxnSpPr>
        <xdr:cNvPr id="318" name="直線コネクタ 317"/>
        <xdr:cNvCxnSpPr/>
      </xdr:nvCxnSpPr>
      <xdr:spPr>
        <a:xfrm>
          <a:off x="16179800" y="10371001"/>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67111</xdr:rowOff>
    </xdr:from>
    <xdr:to>
      <xdr:col>77</xdr:col>
      <xdr:colOff>44450</xdr:colOff>
      <xdr:row>60</xdr:row>
      <xdr:rowOff>84001</xdr:rowOff>
    </xdr:to>
    <xdr:cxnSp macro="">
      <xdr:nvCxnSpPr>
        <xdr:cNvPr id="321" name="直線コネクタ 320"/>
        <xdr:cNvCxnSpPr/>
      </xdr:nvCxnSpPr>
      <xdr:spPr>
        <a:xfrm>
          <a:off x="15290800" y="1035411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67111</xdr:rowOff>
    </xdr:from>
    <xdr:to>
      <xdr:col>72</xdr:col>
      <xdr:colOff>203200</xdr:colOff>
      <xdr:row>60</xdr:row>
      <xdr:rowOff>82623</xdr:rowOff>
    </xdr:to>
    <xdr:cxnSp macro="">
      <xdr:nvCxnSpPr>
        <xdr:cNvPr id="324" name="直線コネクタ 323"/>
        <xdr:cNvCxnSpPr/>
      </xdr:nvCxnSpPr>
      <xdr:spPr>
        <a:xfrm flipV="1">
          <a:off x="14401800" y="1035411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31260</xdr:rowOff>
    </xdr:from>
    <xdr:to>
      <xdr:col>68</xdr:col>
      <xdr:colOff>152400</xdr:colOff>
      <xdr:row>60</xdr:row>
      <xdr:rowOff>82623</xdr:rowOff>
    </xdr:to>
    <xdr:cxnSp macro="">
      <xdr:nvCxnSpPr>
        <xdr:cNvPr id="327" name="直線コネクタ 326"/>
        <xdr:cNvCxnSpPr/>
      </xdr:nvCxnSpPr>
      <xdr:spPr>
        <a:xfrm>
          <a:off x="13512800" y="10318260"/>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44922</xdr:rowOff>
    </xdr:from>
    <xdr:to>
      <xdr:col>81</xdr:col>
      <xdr:colOff>95250</xdr:colOff>
      <xdr:row>60</xdr:row>
      <xdr:rowOff>146522</xdr:rowOff>
    </xdr:to>
    <xdr:sp macro="" textlink="">
      <xdr:nvSpPr>
        <xdr:cNvPr id="337" name="楕円 336"/>
        <xdr:cNvSpPr/>
      </xdr:nvSpPr>
      <xdr:spPr>
        <a:xfrm>
          <a:off x="169672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61449</xdr:rowOff>
    </xdr:from>
    <xdr:ext cx="762000" cy="259045"/>
    <xdr:sp macro="" textlink="">
      <xdr:nvSpPr>
        <xdr:cNvPr id="338" name="定員管理の状況該当値テキスト"/>
        <xdr:cNvSpPr txBox="1"/>
      </xdr:nvSpPr>
      <xdr:spPr>
        <a:xfrm>
          <a:off x="17106900" y="101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39" name="楕円 338"/>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0" name="テキスト ボックス 339"/>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16311</xdr:rowOff>
    </xdr:from>
    <xdr:to>
      <xdr:col>73</xdr:col>
      <xdr:colOff>44450</xdr:colOff>
      <xdr:row>60</xdr:row>
      <xdr:rowOff>117911</xdr:rowOff>
    </xdr:to>
    <xdr:sp macro="" textlink="">
      <xdr:nvSpPr>
        <xdr:cNvPr id="341" name="楕円 340"/>
        <xdr:cNvSpPr/>
      </xdr:nvSpPr>
      <xdr:spPr>
        <a:xfrm>
          <a:off x="15240000" y="103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128088</xdr:rowOff>
    </xdr:from>
    <xdr:ext cx="762000" cy="259045"/>
    <xdr:sp macro="" textlink="">
      <xdr:nvSpPr>
        <xdr:cNvPr id="342" name="テキスト ボックス 341"/>
        <xdr:cNvSpPr txBox="1"/>
      </xdr:nvSpPr>
      <xdr:spPr>
        <a:xfrm>
          <a:off x="14909800" y="1007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31823</xdr:rowOff>
    </xdr:from>
    <xdr:to>
      <xdr:col>68</xdr:col>
      <xdr:colOff>203200</xdr:colOff>
      <xdr:row>60</xdr:row>
      <xdr:rowOff>133423</xdr:rowOff>
    </xdr:to>
    <xdr:sp macro="" textlink="">
      <xdr:nvSpPr>
        <xdr:cNvPr id="343" name="楕円 342"/>
        <xdr:cNvSpPr/>
      </xdr:nvSpPr>
      <xdr:spPr>
        <a:xfrm>
          <a:off x="14351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118200</xdr:rowOff>
    </xdr:from>
    <xdr:ext cx="762000" cy="259045"/>
    <xdr:sp macro="" textlink="">
      <xdr:nvSpPr>
        <xdr:cNvPr id="344" name="テキスト ボックス 343"/>
        <xdr:cNvSpPr txBox="1"/>
      </xdr:nvSpPr>
      <xdr:spPr>
        <a:xfrm>
          <a:off x="14020800" y="1040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151910</xdr:rowOff>
    </xdr:from>
    <xdr:to>
      <xdr:col>64</xdr:col>
      <xdr:colOff>152400</xdr:colOff>
      <xdr:row>60</xdr:row>
      <xdr:rowOff>82060</xdr:rowOff>
    </xdr:to>
    <xdr:sp macro="" textlink="">
      <xdr:nvSpPr>
        <xdr:cNvPr id="345" name="楕円 344"/>
        <xdr:cNvSpPr/>
      </xdr:nvSpPr>
      <xdr:spPr>
        <a:xfrm>
          <a:off x="13462000" y="102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92237</xdr:rowOff>
    </xdr:from>
    <xdr:ext cx="762000" cy="259045"/>
    <xdr:sp macro="" textlink="">
      <xdr:nvSpPr>
        <xdr:cNvPr id="346" name="テキスト ボックス 345"/>
        <xdr:cNvSpPr txBox="1"/>
      </xdr:nvSpPr>
      <xdr:spPr>
        <a:xfrm>
          <a:off x="13131800" y="1003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41063</xdr:rowOff>
    </xdr:to>
    <xdr:cxnSp macro="">
      <xdr:nvCxnSpPr>
        <xdr:cNvPr id="379" name="直線コネクタ 378"/>
        <xdr:cNvCxnSpPr/>
      </xdr:nvCxnSpPr>
      <xdr:spPr>
        <a:xfrm flipV="1">
          <a:off x="16179800" y="67034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41063</xdr:rowOff>
    </xdr:to>
    <xdr:cxnSp macro="">
      <xdr:nvCxnSpPr>
        <xdr:cNvPr id="382" name="直線コネクタ 381"/>
        <xdr:cNvCxnSpPr/>
      </xdr:nvCxnSpPr>
      <xdr:spPr>
        <a:xfrm>
          <a:off x="15290800" y="66632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148167</xdr:rowOff>
    </xdr:to>
    <xdr:cxnSp macro="">
      <xdr:nvCxnSpPr>
        <xdr:cNvPr id="385" name="直線コネクタ 384"/>
        <xdr:cNvCxnSpPr/>
      </xdr:nvCxnSpPr>
      <xdr:spPr>
        <a:xfrm>
          <a:off x="14401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88" name="直線コネクタ 387"/>
        <xdr:cNvCxnSpPr/>
      </xdr:nvCxnSpPr>
      <xdr:spPr>
        <a:xfrm>
          <a:off x="13512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8" name="楕円 397"/>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399"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0" name="楕円 399"/>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1" name="テキスト ボックス 400"/>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2" name="楕円 401"/>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3" name="テキスト ボックス 402"/>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6" name="楕円 405"/>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7" name="テキスト ボックス 406"/>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将来負担比率は０であるが、公共施設の老朽化にともなう長期的な修繕事業を推進していくなかで、後世への負担を少しでも軽減するよう、事業の実施等について総点検を図り、財政の健全化を図る。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
2,160
42.28
3,877,363
3,651,720
175,405
1,624,690
1,513,233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類似団体の平均値を大きく上回っている。定員管理などの取り組みを通じて人件費の削減に努める。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40</xdr:row>
      <xdr:rowOff>3556</xdr:rowOff>
    </xdr:to>
    <xdr:cxnSp macro="">
      <xdr:nvCxnSpPr>
        <xdr:cNvPr id="64" name="直線コネクタ 63"/>
        <xdr:cNvCxnSpPr/>
      </xdr:nvCxnSpPr>
      <xdr:spPr>
        <a:xfrm>
          <a:off x="3987800" y="66741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159004</xdr:rowOff>
    </xdr:from>
    <xdr:to>
      <xdr:col>19</xdr:col>
      <xdr:colOff>187325</xdr:colOff>
      <xdr:row>40</xdr:row>
      <xdr:rowOff>12700</xdr:rowOff>
    </xdr:to>
    <xdr:cxnSp macro="">
      <xdr:nvCxnSpPr>
        <xdr:cNvPr id="67" name="直線コネクタ 66"/>
        <xdr:cNvCxnSpPr/>
      </xdr:nvCxnSpPr>
      <xdr:spPr>
        <a:xfrm flipV="1">
          <a:off x="3098800" y="66741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40</xdr:row>
      <xdr:rowOff>12700</xdr:rowOff>
    </xdr:to>
    <xdr:cxnSp macro="">
      <xdr:nvCxnSpPr>
        <xdr:cNvPr id="70" name="直線コネクタ 69"/>
        <xdr:cNvCxnSpPr/>
      </xdr:nvCxnSpPr>
      <xdr:spPr>
        <a:xfrm>
          <a:off x="2209800" y="658266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67564</xdr:rowOff>
    </xdr:to>
    <xdr:cxnSp macro="">
      <xdr:nvCxnSpPr>
        <xdr:cNvPr id="73" name="直線コネクタ 72"/>
        <xdr:cNvCxnSpPr/>
      </xdr:nvCxnSpPr>
      <xdr:spPr>
        <a:xfrm>
          <a:off x="1320800" y="65415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124206</xdr:rowOff>
    </xdr:from>
    <xdr:to>
      <xdr:col>24</xdr:col>
      <xdr:colOff>76200</xdr:colOff>
      <xdr:row>40</xdr:row>
      <xdr:rowOff>54356</xdr:rowOff>
    </xdr:to>
    <xdr:sp macro="" textlink="">
      <xdr:nvSpPr>
        <xdr:cNvPr id="83" name="楕円 82"/>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32783</xdr:rowOff>
    </xdr:from>
    <xdr:ext cx="762000" cy="259045"/>
    <xdr:sp macro="" textlink="">
      <xdr:nvSpPr>
        <xdr:cNvPr id="84" name="人件費該当値テキスト"/>
        <xdr:cNvSpPr txBox="1"/>
      </xdr:nvSpPr>
      <xdr:spPr>
        <a:xfrm>
          <a:off x="4914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7" name="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需用費・役務費などの削減に努めてきており、類似団体平均を下回っている。しかし、電算化の進展などに伴い全体では増加傾向にあることから、引き続き節約・節減に努め、適正な水準を堅持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17</xdr:row>
      <xdr:rowOff>83566</xdr:rowOff>
    </xdr:to>
    <xdr:cxnSp macro="">
      <xdr:nvCxnSpPr>
        <xdr:cNvPr id="122" name="直線コネクタ 121"/>
        <xdr:cNvCxnSpPr/>
      </xdr:nvCxnSpPr>
      <xdr:spPr>
        <a:xfrm flipV="1">
          <a:off x="15671800" y="29067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17</xdr:row>
      <xdr:rowOff>83566</xdr:rowOff>
    </xdr:to>
    <xdr:cxnSp macro="">
      <xdr:nvCxnSpPr>
        <xdr:cNvPr id="125" name="直線コネクタ 124"/>
        <xdr:cNvCxnSpPr/>
      </xdr:nvCxnSpPr>
      <xdr:spPr>
        <a:xfrm>
          <a:off x="14782800" y="28107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17</xdr:row>
      <xdr:rowOff>165862</xdr:rowOff>
    </xdr:to>
    <xdr:cxnSp macro="">
      <xdr:nvCxnSpPr>
        <xdr:cNvPr id="128" name="直線コネクタ 127"/>
        <xdr:cNvCxnSpPr/>
      </xdr:nvCxnSpPr>
      <xdr:spPr>
        <a:xfrm flipV="1">
          <a:off x="13893800" y="281076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165862</xdr:rowOff>
    </xdr:to>
    <xdr:cxnSp macro="">
      <xdr:nvCxnSpPr>
        <xdr:cNvPr id="131" name="直線コネクタ 130"/>
        <xdr:cNvCxnSpPr/>
      </xdr:nvCxnSpPr>
      <xdr:spPr>
        <a:xfrm>
          <a:off x="13004800" y="3007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1" name="楕円 140"/>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129303</xdr:rowOff>
    </xdr:from>
    <xdr:ext cx="762000" cy="259045"/>
    <xdr:sp macro="" textlink="">
      <xdr:nvSpPr>
        <xdr:cNvPr id="142" name="物件費該当値テキスト"/>
        <xdr:cNvSpPr txBox="1"/>
      </xdr:nvSpPr>
      <xdr:spPr>
        <a:xfrm>
          <a:off x="16598900" y="27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5" name="楕円 144"/>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6" name="テキスト ボックス 145"/>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49" name="楕円 148"/>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50" name="テキスト ボックス 14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類似団体の平均値を下回っている。急速に高齢化や人口減少が進む中、財政が逼迫することのないよう、適正化に努める。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4" name="直線コネクタ 183"/>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86178</xdr:rowOff>
    </xdr:to>
    <xdr:cxnSp macro="">
      <xdr:nvCxnSpPr>
        <xdr:cNvPr id="187" name="直線コネクタ 186"/>
        <xdr:cNvCxnSpPr/>
      </xdr:nvCxnSpPr>
      <xdr:spPr>
        <a:xfrm flipV="1">
          <a:off x="3098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151493</xdr:rowOff>
    </xdr:to>
    <xdr:cxnSp macro="">
      <xdr:nvCxnSpPr>
        <xdr:cNvPr id="190" name="直線コネクタ 189"/>
        <xdr:cNvCxnSpPr/>
      </xdr:nvCxnSpPr>
      <xdr:spPr>
        <a:xfrm flipV="1">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151493</xdr:rowOff>
    </xdr:to>
    <xdr:cxnSp macro="">
      <xdr:nvCxnSpPr>
        <xdr:cNvPr id="193" name="直線コネクタ 192"/>
        <xdr:cNvCxnSpPr/>
      </xdr:nvCxnSpPr>
      <xdr:spPr>
        <a:xfrm>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2" name="テキスト ボックス 211"/>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農業集落排水事業特別会計など、公営企業会計への赤字補填的な繰出金が減少傾向にあるものの依然として高い水準である。独立採算の原則に立ち返った、施設の適正管理などに努め健全化を図る。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24130</xdr:rowOff>
    </xdr:from>
    <xdr:to>
      <xdr:col>82</xdr:col>
      <xdr:colOff>107950</xdr:colOff>
      <xdr:row>58</xdr:row>
      <xdr:rowOff>35560</xdr:rowOff>
    </xdr:to>
    <xdr:cxnSp macro="">
      <xdr:nvCxnSpPr>
        <xdr:cNvPr id="240" name="直線コネクタ 239"/>
        <xdr:cNvCxnSpPr/>
      </xdr:nvCxnSpPr>
      <xdr:spPr>
        <a:xfrm flipV="1">
          <a:off x="15671800" y="9968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132715</xdr:rowOff>
    </xdr:to>
    <xdr:cxnSp macro="">
      <xdr:nvCxnSpPr>
        <xdr:cNvPr id="243" name="直線コネクタ 242"/>
        <xdr:cNvCxnSpPr/>
      </xdr:nvCxnSpPr>
      <xdr:spPr>
        <a:xfrm flipV="1">
          <a:off x="14782800" y="99796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58</xdr:row>
      <xdr:rowOff>132715</xdr:rowOff>
    </xdr:to>
    <xdr:cxnSp macro="">
      <xdr:nvCxnSpPr>
        <xdr:cNvPr id="246" name="直線コネクタ 245"/>
        <xdr:cNvCxnSpPr/>
      </xdr:nvCxnSpPr>
      <xdr:spPr>
        <a:xfrm>
          <a:off x="13893800" y="10036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98425</xdr:rowOff>
    </xdr:to>
    <xdr:cxnSp macro="">
      <xdr:nvCxnSpPr>
        <xdr:cNvPr id="249" name="直線コネクタ 248"/>
        <xdr:cNvCxnSpPr/>
      </xdr:nvCxnSpPr>
      <xdr:spPr>
        <a:xfrm flipV="1">
          <a:off x="13004800" y="100368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144780</xdr:rowOff>
    </xdr:from>
    <xdr:to>
      <xdr:col>82</xdr:col>
      <xdr:colOff>158750</xdr:colOff>
      <xdr:row>58</xdr:row>
      <xdr:rowOff>74930</xdr:rowOff>
    </xdr:to>
    <xdr:sp macro="" textlink="">
      <xdr:nvSpPr>
        <xdr:cNvPr id="259" name="楕円 258"/>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116857</xdr:rowOff>
    </xdr:from>
    <xdr:ext cx="762000" cy="259045"/>
    <xdr:sp macro="" textlink="">
      <xdr:nvSpPr>
        <xdr:cNvPr id="260" name="その他該当値テキスト"/>
        <xdr:cNvSpPr txBox="1"/>
      </xdr:nvSpPr>
      <xdr:spPr>
        <a:xfrm>
          <a:off x="16598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81915</xdr:rowOff>
    </xdr:from>
    <xdr:to>
      <xdr:col>74</xdr:col>
      <xdr:colOff>31750</xdr:colOff>
      <xdr:row>59</xdr:row>
      <xdr:rowOff>12065</xdr:rowOff>
    </xdr:to>
    <xdr:sp macro="" textlink="">
      <xdr:nvSpPr>
        <xdr:cNvPr id="263" name="楕円 262"/>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168292</xdr:rowOff>
    </xdr:from>
    <xdr:ext cx="762000" cy="259045"/>
    <xdr:sp macro="" textlink="">
      <xdr:nvSpPr>
        <xdr:cNvPr id="264" name="テキスト ボックス 263"/>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7" name="楕円 266"/>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68" name="テキスト ボックス 267"/>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補助費等については、補助金・負担金・分担金について厳しく抑制することを基本としてきた。今後も、必要性や効果などについて精査し、実効性の無いものについては廃止していく。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127000</xdr:rowOff>
    </xdr:to>
    <xdr:cxnSp macro="">
      <xdr:nvCxnSpPr>
        <xdr:cNvPr id="298" name="直線コネクタ 297"/>
        <xdr:cNvCxnSpPr/>
      </xdr:nvCxnSpPr>
      <xdr:spPr>
        <a:xfrm>
          <a:off x="15671800" y="59197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99568</xdr:rowOff>
    </xdr:to>
    <xdr:cxnSp macro="">
      <xdr:nvCxnSpPr>
        <xdr:cNvPr id="301" name="直線コネクタ 300"/>
        <xdr:cNvCxnSpPr/>
      </xdr:nvCxnSpPr>
      <xdr:spPr>
        <a:xfrm flipV="1">
          <a:off x="14782800" y="5919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35</xdr:row>
      <xdr:rowOff>37846</xdr:rowOff>
    </xdr:to>
    <xdr:cxnSp macro="">
      <xdr:nvCxnSpPr>
        <xdr:cNvPr id="304" name="直線コネクタ 303"/>
        <xdr:cNvCxnSpPr/>
      </xdr:nvCxnSpPr>
      <xdr:spPr>
        <a:xfrm flipV="1">
          <a:off x="13893800" y="5928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37846</xdr:rowOff>
    </xdr:to>
    <xdr:cxnSp macro="">
      <xdr:nvCxnSpPr>
        <xdr:cNvPr id="307" name="直線コネクタ 306"/>
        <xdr:cNvCxnSpPr/>
      </xdr:nvCxnSpPr>
      <xdr:spPr>
        <a:xfrm>
          <a:off x="13004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17" name="楕円 316"/>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18"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19" name="楕円 318"/>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0" name="テキスト ボックス 319"/>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1" name="楕円 320"/>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2" name="テキスト ボックス 321"/>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3" name="楕円 322"/>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4" name="テキスト ボックス 323"/>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5" name="楕円 324"/>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6" name="テキスト ボックス 325"/>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公債費の償還ピークは過ぎ、類似団体の平均値も下回った。</a:t>
          </a:r>
          <a:endParaRPr lang="ja-JP" altLang="ja-JP" sz="1400">
            <a:effectLst/>
          </a:endParaRPr>
        </a:p>
        <a:p>
          <a:r>
            <a:rPr kumimoji="1" lang="ja-JP" altLang="ja-JP" sz="1100">
              <a:solidFill>
                <a:schemeClr val="dk1"/>
              </a:solidFill>
              <a:effectLst/>
              <a:latin typeface="+mn-lt"/>
              <a:ea typeface="+mn-ea"/>
              <a:cs typeface="+mn-cs"/>
            </a:rPr>
            <a:t>しかし公共施設の大規模改修事業が控えているため、引き続き厳しい財政運営が予測される。地方債の新規発行をともなう事業については、効果や優先順を付けながら抑制に努める。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62230</xdr:rowOff>
    </xdr:to>
    <xdr:cxnSp macro="">
      <xdr:nvCxnSpPr>
        <xdr:cNvPr id="358" name="直線コネクタ 357"/>
        <xdr:cNvCxnSpPr/>
      </xdr:nvCxnSpPr>
      <xdr:spPr>
        <a:xfrm>
          <a:off x="3987800" y="12882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88900</xdr:rowOff>
    </xdr:to>
    <xdr:cxnSp macro="">
      <xdr:nvCxnSpPr>
        <xdr:cNvPr id="361" name="直線コネクタ 360"/>
        <xdr:cNvCxnSpPr/>
      </xdr:nvCxnSpPr>
      <xdr:spPr>
        <a:xfrm flipV="1">
          <a:off x="3098800" y="128828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111760</xdr:rowOff>
    </xdr:to>
    <xdr:cxnSp macro="">
      <xdr:nvCxnSpPr>
        <xdr:cNvPr id="364" name="直線コネクタ 363"/>
        <xdr:cNvCxnSpPr/>
      </xdr:nvCxnSpPr>
      <xdr:spPr>
        <a:xfrm flipV="1">
          <a:off x="2209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75</xdr:row>
      <xdr:rowOff>119380</xdr:rowOff>
    </xdr:to>
    <xdr:cxnSp macro="">
      <xdr:nvCxnSpPr>
        <xdr:cNvPr id="367" name="直線コネクタ 366"/>
        <xdr:cNvCxnSpPr/>
      </xdr:nvCxnSpPr>
      <xdr:spPr>
        <a:xfrm flipV="1">
          <a:off x="1320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77" name="楕円 376"/>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78"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79" name="楕円 378"/>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0" name="テキスト ボックス 379"/>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81" name="楕円 380"/>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382" name="テキスト ボックス 381"/>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3" name="楕円 382"/>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4" name="テキスト ボックス 383"/>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5" name="楕円 384"/>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6" name="テキスト ボックス 385"/>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費用対効果、コスト意識の徹底を引き続き図る。決算状況を把握し、削減目標を達成できるよう努めていく。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79</xdr:row>
      <xdr:rowOff>24130</xdr:rowOff>
    </xdr:to>
    <xdr:cxnSp macro="">
      <xdr:nvCxnSpPr>
        <xdr:cNvPr id="419" name="直線コネクタ 418"/>
        <xdr:cNvCxnSpPr/>
      </xdr:nvCxnSpPr>
      <xdr:spPr>
        <a:xfrm>
          <a:off x="15671800" y="1345818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79</xdr:row>
      <xdr:rowOff>20320</xdr:rowOff>
    </xdr:to>
    <xdr:cxnSp macro="">
      <xdr:nvCxnSpPr>
        <xdr:cNvPr id="422" name="直線コネクタ 421"/>
        <xdr:cNvCxnSpPr/>
      </xdr:nvCxnSpPr>
      <xdr:spPr>
        <a:xfrm flipV="1">
          <a:off x="14782800" y="134581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85089</xdr:rowOff>
    </xdr:to>
    <xdr:cxnSp macro="">
      <xdr:nvCxnSpPr>
        <xdr:cNvPr id="425" name="直線コネクタ 424"/>
        <xdr:cNvCxnSpPr/>
      </xdr:nvCxnSpPr>
      <xdr:spPr>
        <a:xfrm flipV="1">
          <a:off x="13893800" y="135648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85089</xdr:rowOff>
    </xdr:to>
    <xdr:cxnSp macro="">
      <xdr:nvCxnSpPr>
        <xdr:cNvPr id="428" name="直線コネクタ 427"/>
        <xdr:cNvCxnSpPr/>
      </xdr:nvCxnSpPr>
      <xdr:spPr>
        <a:xfrm>
          <a:off x="13004800" y="134848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38" name="楕円 437"/>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39"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40" name="楕円 439"/>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41" name="テキスト ボックス 440"/>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2" name="楕円 441"/>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43" name="テキスト ボックス 442"/>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44" name="楕円 443"/>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45" name="テキスト ボックス 444"/>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46" name="楕円 445"/>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1288</xdr:rowOff>
    </xdr:from>
    <xdr:ext cx="762000" cy="259045"/>
    <xdr:sp macro="" textlink="">
      <xdr:nvSpPr>
        <xdr:cNvPr id="447" name="テキスト ボックス 446"/>
        <xdr:cNvSpPr txBox="1"/>
      </xdr:nvSpPr>
      <xdr:spPr>
        <a:xfrm>
          <a:off x="12623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7178</xdr:rowOff>
    </xdr:from>
    <xdr:to>
      <xdr:col>29</xdr:col>
      <xdr:colOff>127000</xdr:colOff>
      <xdr:row>19</xdr:row>
      <xdr:rowOff>63016</xdr:rowOff>
    </xdr:to>
    <xdr:cxnSp macro="">
      <xdr:nvCxnSpPr>
        <xdr:cNvPr id="48" name="直線コネクタ 47"/>
        <xdr:cNvCxnSpPr/>
      </xdr:nvCxnSpPr>
      <xdr:spPr bwMode="auto">
        <a:xfrm flipV="1">
          <a:off x="5003800" y="3312353"/>
          <a:ext cx="647700" cy="55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63016</xdr:rowOff>
    </xdr:from>
    <xdr:to>
      <xdr:col>26</xdr:col>
      <xdr:colOff>50800</xdr:colOff>
      <xdr:row>19</xdr:row>
      <xdr:rowOff>80005</xdr:rowOff>
    </xdr:to>
    <xdr:cxnSp macro="">
      <xdr:nvCxnSpPr>
        <xdr:cNvPr id="51" name="直線コネクタ 50"/>
        <xdr:cNvCxnSpPr/>
      </xdr:nvCxnSpPr>
      <xdr:spPr bwMode="auto">
        <a:xfrm flipV="1">
          <a:off x="4305300" y="3368191"/>
          <a:ext cx="698500" cy="1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80005</xdr:rowOff>
    </xdr:from>
    <xdr:to>
      <xdr:col>22</xdr:col>
      <xdr:colOff>114300</xdr:colOff>
      <xdr:row>19</xdr:row>
      <xdr:rowOff>102602</xdr:rowOff>
    </xdr:to>
    <xdr:cxnSp macro="">
      <xdr:nvCxnSpPr>
        <xdr:cNvPr id="54" name="直線コネクタ 53"/>
        <xdr:cNvCxnSpPr/>
      </xdr:nvCxnSpPr>
      <xdr:spPr bwMode="auto">
        <a:xfrm flipV="1">
          <a:off x="3606800" y="3385180"/>
          <a:ext cx="698500" cy="2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102602</xdr:rowOff>
    </xdr:from>
    <xdr:to>
      <xdr:col>18</xdr:col>
      <xdr:colOff>177800</xdr:colOff>
      <xdr:row>19</xdr:row>
      <xdr:rowOff>133114</xdr:rowOff>
    </xdr:to>
    <xdr:cxnSp macro="">
      <xdr:nvCxnSpPr>
        <xdr:cNvPr id="57" name="直線コネクタ 56"/>
        <xdr:cNvCxnSpPr/>
      </xdr:nvCxnSpPr>
      <xdr:spPr bwMode="auto">
        <a:xfrm flipV="1">
          <a:off x="2908300" y="3407777"/>
          <a:ext cx="698500" cy="3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127828</xdr:rowOff>
    </xdr:from>
    <xdr:to>
      <xdr:col>29</xdr:col>
      <xdr:colOff>177800</xdr:colOff>
      <xdr:row>19</xdr:row>
      <xdr:rowOff>57978</xdr:rowOff>
    </xdr:to>
    <xdr:sp macro="" textlink="">
      <xdr:nvSpPr>
        <xdr:cNvPr id="67" name="楕円 66"/>
        <xdr:cNvSpPr/>
      </xdr:nvSpPr>
      <xdr:spPr bwMode="auto">
        <a:xfrm>
          <a:off x="5600700" y="326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99905</xdr:rowOff>
    </xdr:from>
    <xdr:ext cx="762000" cy="259045"/>
    <xdr:sp macro="" textlink="">
      <xdr:nvSpPr>
        <xdr:cNvPr id="68" name="人口1人当たり決算額の推移該当値テキスト130"/>
        <xdr:cNvSpPr txBox="1"/>
      </xdr:nvSpPr>
      <xdr:spPr>
        <a:xfrm>
          <a:off x="5740400" y="323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12216</xdr:rowOff>
    </xdr:from>
    <xdr:to>
      <xdr:col>26</xdr:col>
      <xdr:colOff>101600</xdr:colOff>
      <xdr:row>19</xdr:row>
      <xdr:rowOff>113816</xdr:rowOff>
    </xdr:to>
    <xdr:sp macro="" textlink="">
      <xdr:nvSpPr>
        <xdr:cNvPr id="69" name="楕円 68"/>
        <xdr:cNvSpPr/>
      </xdr:nvSpPr>
      <xdr:spPr bwMode="auto">
        <a:xfrm>
          <a:off x="4953000" y="331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98593</xdr:rowOff>
    </xdr:from>
    <xdr:ext cx="736600" cy="259045"/>
    <xdr:sp macro="" textlink="">
      <xdr:nvSpPr>
        <xdr:cNvPr id="70" name="テキスト ボックス 69"/>
        <xdr:cNvSpPr txBox="1"/>
      </xdr:nvSpPr>
      <xdr:spPr>
        <a:xfrm>
          <a:off x="4622800" y="340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29205</xdr:rowOff>
    </xdr:from>
    <xdr:to>
      <xdr:col>22</xdr:col>
      <xdr:colOff>165100</xdr:colOff>
      <xdr:row>19</xdr:row>
      <xdr:rowOff>130805</xdr:rowOff>
    </xdr:to>
    <xdr:sp macro="" textlink="">
      <xdr:nvSpPr>
        <xdr:cNvPr id="71" name="楕円 70"/>
        <xdr:cNvSpPr/>
      </xdr:nvSpPr>
      <xdr:spPr bwMode="auto">
        <a:xfrm>
          <a:off x="4254500" y="333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115582</xdr:rowOff>
    </xdr:from>
    <xdr:ext cx="762000" cy="259045"/>
    <xdr:sp macro="" textlink="">
      <xdr:nvSpPr>
        <xdr:cNvPr id="72" name="テキスト ボックス 71"/>
        <xdr:cNvSpPr txBox="1"/>
      </xdr:nvSpPr>
      <xdr:spPr>
        <a:xfrm>
          <a:off x="3924300" y="34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51802</xdr:rowOff>
    </xdr:from>
    <xdr:to>
      <xdr:col>19</xdr:col>
      <xdr:colOff>38100</xdr:colOff>
      <xdr:row>19</xdr:row>
      <xdr:rowOff>153402</xdr:rowOff>
    </xdr:to>
    <xdr:sp macro="" textlink="">
      <xdr:nvSpPr>
        <xdr:cNvPr id="73" name="楕円 72"/>
        <xdr:cNvSpPr/>
      </xdr:nvSpPr>
      <xdr:spPr bwMode="auto">
        <a:xfrm>
          <a:off x="3556000" y="335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138179</xdr:rowOff>
    </xdr:from>
    <xdr:ext cx="762000" cy="259045"/>
    <xdr:sp macro="" textlink="">
      <xdr:nvSpPr>
        <xdr:cNvPr id="74" name="テキスト ボックス 73"/>
        <xdr:cNvSpPr txBox="1"/>
      </xdr:nvSpPr>
      <xdr:spPr>
        <a:xfrm>
          <a:off x="3225800" y="344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82314</xdr:rowOff>
    </xdr:from>
    <xdr:to>
      <xdr:col>15</xdr:col>
      <xdr:colOff>101600</xdr:colOff>
      <xdr:row>20</xdr:row>
      <xdr:rowOff>12464</xdr:rowOff>
    </xdr:to>
    <xdr:sp macro="" textlink="">
      <xdr:nvSpPr>
        <xdr:cNvPr id="75" name="楕円 74"/>
        <xdr:cNvSpPr/>
      </xdr:nvSpPr>
      <xdr:spPr bwMode="auto">
        <a:xfrm>
          <a:off x="2857500" y="338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168691</xdr:rowOff>
    </xdr:from>
    <xdr:ext cx="762000" cy="259045"/>
    <xdr:sp macro="" textlink="">
      <xdr:nvSpPr>
        <xdr:cNvPr id="76" name="テキスト ボックス 75"/>
        <xdr:cNvSpPr txBox="1"/>
      </xdr:nvSpPr>
      <xdr:spPr>
        <a:xfrm>
          <a:off x="2527300" y="347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306273</xdr:rowOff>
    </xdr:from>
    <xdr:to>
      <xdr:col>29</xdr:col>
      <xdr:colOff>127000</xdr:colOff>
      <xdr:row>37</xdr:row>
      <xdr:rowOff>324848</xdr:rowOff>
    </xdr:to>
    <xdr:cxnSp macro="">
      <xdr:nvCxnSpPr>
        <xdr:cNvPr id="108" name="直線コネクタ 107"/>
        <xdr:cNvCxnSpPr/>
      </xdr:nvCxnSpPr>
      <xdr:spPr bwMode="auto">
        <a:xfrm>
          <a:off x="5003800" y="7430973"/>
          <a:ext cx="647700" cy="1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306273</xdr:rowOff>
    </xdr:from>
    <xdr:to>
      <xdr:col>26</xdr:col>
      <xdr:colOff>50800</xdr:colOff>
      <xdr:row>37</xdr:row>
      <xdr:rowOff>327030</xdr:rowOff>
    </xdr:to>
    <xdr:cxnSp macro="">
      <xdr:nvCxnSpPr>
        <xdr:cNvPr id="111" name="直線コネクタ 110"/>
        <xdr:cNvCxnSpPr/>
      </xdr:nvCxnSpPr>
      <xdr:spPr bwMode="auto">
        <a:xfrm flipV="1">
          <a:off x="4305300" y="7430973"/>
          <a:ext cx="6985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306977</xdr:rowOff>
    </xdr:from>
    <xdr:to>
      <xdr:col>22</xdr:col>
      <xdr:colOff>114300</xdr:colOff>
      <xdr:row>37</xdr:row>
      <xdr:rowOff>327030</xdr:rowOff>
    </xdr:to>
    <xdr:cxnSp macro="">
      <xdr:nvCxnSpPr>
        <xdr:cNvPr id="114" name="直線コネクタ 113"/>
        <xdr:cNvCxnSpPr/>
      </xdr:nvCxnSpPr>
      <xdr:spPr bwMode="auto">
        <a:xfrm>
          <a:off x="3606800" y="7431677"/>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306977</xdr:rowOff>
    </xdr:from>
    <xdr:to>
      <xdr:col>18</xdr:col>
      <xdr:colOff>177800</xdr:colOff>
      <xdr:row>38</xdr:row>
      <xdr:rowOff>16824</xdr:rowOff>
    </xdr:to>
    <xdr:cxnSp macro="">
      <xdr:nvCxnSpPr>
        <xdr:cNvPr id="117" name="直線コネクタ 116"/>
        <xdr:cNvCxnSpPr/>
      </xdr:nvCxnSpPr>
      <xdr:spPr bwMode="auto">
        <a:xfrm flipV="1">
          <a:off x="2908300" y="7431677"/>
          <a:ext cx="698500" cy="5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274048</xdr:rowOff>
    </xdr:from>
    <xdr:to>
      <xdr:col>29</xdr:col>
      <xdr:colOff>177800</xdr:colOff>
      <xdr:row>38</xdr:row>
      <xdr:rowOff>32748</xdr:rowOff>
    </xdr:to>
    <xdr:sp macro="" textlink="">
      <xdr:nvSpPr>
        <xdr:cNvPr id="127" name="楕円 126"/>
        <xdr:cNvSpPr/>
      </xdr:nvSpPr>
      <xdr:spPr bwMode="auto">
        <a:xfrm>
          <a:off x="5600700" y="739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246125</xdr:rowOff>
    </xdr:from>
    <xdr:ext cx="762000" cy="259045"/>
    <xdr:sp macro="" textlink="">
      <xdr:nvSpPr>
        <xdr:cNvPr id="128" name="人口1人当たり決算額の推移該当値テキスト445"/>
        <xdr:cNvSpPr txBox="1"/>
      </xdr:nvSpPr>
      <xdr:spPr>
        <a:xfrm>
          <a:off x="5740400" y="737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255473</xdr:rowOff>
    </xdr:from>
    <xdr:to>
      <xdr:col>26</xdr:col>
      <xdr:colOff>101600</xdr:colOff>
      <xdr:row>38</xdr:row>
      <xdr:rowOff>14173</xdr:rowOff>
    </xdr:to>
    <xdr:sp macro="" textlink="">
      <xdr:nvSpPr>
        <xdr:cNvPr id="129" name="楕円 128"/>
        <xdr:cNvSpPr/>
      </xdr:nvSpPr>
      <xdr:spPr bwMode="auto">
        <a:xfrm>
          <a:off x="4953000" y="738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341850</xdr:rowOff>
    </xdr:from>
    <xdr:ext cx="736600" cy="259045"/>
    <xdr:sp macro="" textlink="">
      <xdr:nvSpPr>
        <xdr:cNvPr id="130" name="テキスト ボックス 129"/>
        <xdr:cNvSpPr txBox="1"/>
      </xdr:nvSpPr>
      <xdr:spPr>
        <a:xfrm>
          <a:off x="4622800" y="746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276230</xdr:rowOff>
    </xdr:from>
    <xdr:to>
      <xdr:col>22</xdr:col>
      <xdr:colOff>165100</xdr:colOff>
      <xdr:row>38</xdr:row>
      <xdr:rowOff>34930</xdr:rowOff>
    </xdr:to>
    <xdr:sp macro="" textlink="">
      <xdr:nvSpPr>
        <xdr:cNvPr id="131" name="楕円 130"/>
        <xdr:cNvSpPr/>
      </xdr:nvSpPr>
      <xdr:spPr bwMode="auto">
        <a:xfrm>
          <a:off x="4254500" y="740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19707</xdr:rowOff>
    </xdr:from>
    <xdr:ext cx="762000" cy="259045"/>
    <xdr:sp macro="" textlink="">
      <xdr:nvSpPr>
        <xdr:cNvPr id="132" name="テキスト ボックス 131"/>
        <xdr:cNvSpPr txBox="1"/>
      </xdr:nvSpPr>
      <xdr:spPr>
        <a:xfrm>
          <a:off x="3924300" y="748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256177</xdr:rowOff>
    </xdr:from>
    <xdr:to>
      <xdr:col>19</xdr:col>
      <xdr:colOff>38100</xdr:colOff>
      <xdr:row>38</xdr:row>
      <xdr:rowOff>14877</xdr:rowOff>
    </xdr:to>
    <xdr:sp macro="" textlink="">
      <xdr:nvSpPr>
        <xdr:cNvPr id="133" name="楕円 132"/>
        <xdr:cNvSpPr/>
      </xdr:nvSpPr>
      <xdr:spPr bwMode="auto">
        <a:xfrm>
          <a:off x="3556000" y="738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342554</xdr:rowOff>
    </xdr:from>
    <xdr:ext cx="762000" cy="259045"/>
    <xdr:sp macro="" textlink="">
      <xdr:nvSpPr>
        <xdr:cNvPr id="134" name="テキスト ボックス 133"/>
        <xdr:cNvSpPr txBox="1"/>
      </xdr:nvSpPr>
      <xdr:spPr>
        <a:xfrm>
          <a:off x="3225800" y="746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308924</xdr:rowOff>
    </xdr:from>
    <xdr:to>
      <xdr:col>15</xdr:col>
      <xdr:colOff>101600</xdr:colOff>
      <xdr:row>38</xdr:row>
      <xdr:rowOff>67624</xdr:rowOff>
    </xdr:to>
    <xdr:sp macro="" textlink="">
      <xdr:nvSpPr>
        <xdr:cNvPr id="135" name="楕円 134"/>
        <xdr:cNvSpPr/>
      </xdr:nvSpPr>
      <xdr:spPr bwMode="auto">
        <a:xfrm>
          <a:off x="2857500" y="743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52401</xdr:rowOff>
    </xdr:from>
    <xdr:ext cx="762000" cy="259045"/>
    <xdr:sp macro="" textlink="">
      <xdr:nvSpPr>
        <xdr:cNvPr id="136" name="テキスト ボックス 135"/>
        <xdr:cNvSpPr txBox="1"/>
      </xdr:nvSpPr>
      <xdr:spPr>
        <a:xfrm>
          <a:off x="2527300" y="752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
2,160
42.28
3,877,363
3,651,720
175,405
1,624,690
1,513,233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31757</xdr:rowOff>
    </xdr:from>
    <xdr:to>
      <xdr:col>24</xdr:col>
      <xdr:colOff>63500</xdr:colOff>
      <xdr:row>36</xdr:row>
      <xdr:rowOff>88269</xdr:rowOff>
    </xdr:to>
    <xdr:cxnSp macro="">
      <xdr:nvCxnSpPr>
        <xdr:cNvPr id="60" name="直線コネクタ 59"/>
        <xdr:cNvCxnSpPr/>
      </xdr:nvCxnSpPr>
      <xdr:spPr>
        <a:xfrm flipV="1">
          <a:off x="3797300" y="6203957"/>
          <a:ext cx="8382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82116</xdr:rowOff>
    </xdr:from>
    <xdr:to>
      <xdr:col>19</xdr:col>
      <xdr:colOff>177800</xdr:colOff>
      <xdr:row>36</xdr:row>
      <xdr:rowOff>88269</xdr:rowOff>
    </xdr:to>
    <xdr:cxnSp macro="">
      <xdr:nvCxnSpPr>
        <xdr:cNvPr id="63" name="直線コネクタ 62"/>
        <xdr:cNvCxnSpPr/>
      </xdr:nvCxnSpPr>
      <xdr:spPr>
        <a:xfrm>
          <a:off x="2908300" y="6254316"/>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82116</xdr:rowOff>
    </xdr:from>
    <xdr:to>
      <xdr:col>15</xdr:col>
      <xdr:colOff>50800</xdr:colOff>
      <xdr:row>37</xdr:row>
      <xdr:rowOff>13370</xdr:rowOff>
    </xdr:to>
    <xdr:cxnSp macro="">
      <xdr:nvCxnSpPr>
        <xdr:cNvPr id="66" name="直線コネクタ 65"/>
        <xdr:cNvCxnSpPr/>
      </xdr:nvCxnSpPr>
      <xdr:spPr>
        <a:xfrm flipV="1">
          <a:off x="2019300" y="6254316"/>
          <a:ext cx="8890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13370</xdr:rowOff>
    </xdr:from>
    <xdr:to>
      <xdr:col>10</xdr:col>
      <xdr:colOff>114300</xdr:colOff>
      <xdr:row>37</xdr:row>
      <xdr:rowOff>32058</xdr:rowOff>
    </xdr:to>
    <xdr:cxnSp macro="">
      <xdr:nvCxnSpPr>
        <xdr:cNvPr id="69" name="直線コネクタ 68"/>
        <xdr:cNvCxnSpPr/>
      </xdr:nvCxnSpPr>
      <xdr:spPr>
        <a:xfrm flipV="1">
          <a:off x="1130300" y="635702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152407</xdr:rowOff>
    </xdr:from>
    <xdr:to>
      <xdr:col>24</xdr:col>
      <xdr:colOff>114300</xdr:colOff>
      <xdr:row>36</xdr:row>
      <xdr:rowOff>82557</xdr:rowOff>
    </xdr:to>
    <xdr:sp macro="" textlink="">
      <xdr:nvSpPr>
        <xdr:cNvPr id="79" name="楕円 78"/>
        <xdr:cNvSpPr/>
      </xdr:nvSpPr>
      <xdr:spPr>
        <a:xfrm>
          <a:off x="4584700" y="61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3834</xdr:rowOff>
    </xdr:from>
    <xdr:ext cx="599010" cy="259045"/>
    <xdr:sp macro="" textlink="">
      <xdr:nvSpPr>
        <xdr:cNvPr id="80" name="人件費該当値テキスト"/>
        <xdr:cNvSpPr txBox="1"/>
      </xdr:nvSpPr>
      <xdr:spPr>
        <a:xfrm>
          <a:off x="4686300" y="600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37469</xdr:rowOff>
    </xdr:from>
    <xdr:to>
      <xdr:col>20</xdr:col>
      <xdr:colOff>38100</xdr:colOff>
      <xdr:row>36</xdr:row>
      <xdr:rowOff>139069</xdr:rowOff>
    </xdr:to>
    <xdr:sp macro="" textlink="">
      <xdr:nvSpPr>
        <xdr:cNvPr id="81" name="楕円 80"/>
        <xdr:cNvSpPr/>
      </xdr:nvSpPr>
      <xdr:spPr>
        <a:xfrm>
          <a:off x="3746500" y="62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155596</xdr:rowOff>
    </xdr:from>
    <xdr:ext cx="599010" cy="259045"/>
    <xdr:sp macro="" textlink="">
      <xdr:nvSpPr>
        <xdr:cNvPr id="82" name="テキスト ボックス 81"/>
        <xdr:cNvSpPr txBox="1"/>
      </xdr:nvSpPr>
      <xdr:spPr>
        <a:xfrm>
          <a:off x="3497795" y="598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31316</xdr:rowOff>
    </xdr:from>
    <xdr:to>
      <xdr:col>15</xdr:col>
      <xdr:colOff>101600</xdr:colOff>
      <xdr:row>36</xdr:row>
      <xdr:rowOff>132916</xdr:rowOff>
    </xdr:to>
    <xdr:sp macro="" textlink="">
      <xdr:nvSpPr>
        <xdr:cNvPr id="83" name="楕円 82"/>
        <xdr:cNvSpPr/>
      </xdr:nvSpPr>
      <xdr:spPr>
        <a:xfrm>
          <a:off x="2857500" y="62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149443</xdr:rowOff>
    </xdr:from>
    <xdr:ext cx="599010" cy="259045"/>
    <xdr:sp macro="" textlink="">
      <xdr:nvSpPr>
        <xdr:cNvPr id="84" name="テキスト ボックス 83"/>
        <xdr:cNvSpPr txBox="1"/>
      </xdr:nvSpPr>
      <xdr:spPr>
        <a:xfrm>
          <a:off x="2608795" y="597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134020</xdr:rowOff>
    </xdr:from>
    <xdr:to>
      <xdr:col>10</xdr:col>
      <xdr:colOff>165100</xdr:colOff>
      <xdr:row>37</xdr:row>
      <xdr:rowOff>64170</xdr:rowOff>
    </xdr:to>
    <xdr:sp macro="" textlink="">
      <xdr:nvSpPr>
        <xdr:cNvPr id="85" name="楕円 84"/>
        <xdr:cNvSpPr/>
      </xdr:nvSpPr>
      <xdr:spPr>
        <a:xfrm>
          <a:off x="19685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55297</xdr:rowOff>
    </xdr:from>
    <xdr:ext cx="599010" cy="259045"/>
    <xdr:sp macro="" textlink="">
      <xdr:nvSpPr>
        <xdr:cNvPr id="86" name="テキスト ボックス 85"/>
        <xdr:cNvSpPr txBox="1"/>
      </xdr:nvSpPr>
      <xdr:spPr>
        <a:xfrm>
          <a:off x="1719795" y="63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152708</xdr:rowOff>
    </xdr:from>
    <xdr:to>
      <xdr:col>6</xdr:col>
      <xdr:colOff>38100</xdr:colOff>
      <xdr:row>37</xdr:row>
      <xdr:rowOff>82858</xdr:rowOff>
    </xdr:to>
    <xdr:sp macro="" textlink="">
      <xdr:nvSpPr>
        <xdr:cNvPr id="87" name="楕円 86"/>
        <xdr:cNvSpPr/>
      </xdr:nvSpPr>
      <xdr:spPr>
        <a:xfrm>
          <a:off x="1079500" y="63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73985</xdr:rowOff>
    </xdr:from>
    <xdr:ext cx="599010" cy="259045"/>
    <xdr:sp macro="" textlink="">
      <xdr:nvSpPr>
        <xdr:cNvPr id="88" name="テキスト ボックス 87"/>
        <xdr:cNvSpPr txBox="1"/>
      </xdr:nvSpPr>
      <xdr:spPr>
        <a:xfrm>
          <a:off x="830795" y="64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10106</xdr:rowOff>
    </xdr:from>
    <xdr:to>
      <xdr:col>24</xdr:col>
      <xdr:colOff>63500</xdr:colOff>
      <xdr:row>58</xdr:row>
      <xdr:rowOff>43946</xdr:rowOff>
    </xdr:to>
    <xdr:cxnSp macro="">
      <xdr:nvCxnSpPr>
        <xdr:cNvPr id="119" name="直線コネクタ 118"/>
        <xdr:cNvCxnSpPr/>
      </xdr:nvCxnSpPr>
      <xdr:spPr>
        <a:xfrm>
          <a:off x="3797300" y="9954206"/>
          <a:ext cx="8382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10106</xdr:rowOff>
    </xdr:from>
    <xdr:to>
      <xdr:col>19</xdr:col>
      <xdr:colOff>177800</xdr:colOff>
      <xdr:row>58</xdr:row>
      <xdr:rowOff>100494</xdr:rowOff>
    </xdr:to>
    <xdr:cxnSp macro="">
      <xdr:nvCxnSpPr>
        <xdr:cNvPr id="122" name="直線コネクタ 121"/>
        <xdr:cNvCxnSpPr/>
      </xdr:nvCxnSpPr>
      <xdr:spPr>
        <a:xfrm flipV="1">
          <a:off x="2908300" y="9954206"/>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61333</xdr:rowOff>
    </xdr:from>
    <xdr:to>
      <xdr:col>15</xdr:col>
      <xdr:colOff>50800</xdr:colOff>
      <xdr:row>58</xdr:row>
      <xdr:rowOff>100494</xdr:rowOff>
    </xdr:to>
    <xdr:cxnSp macro="">
      <xdr:nvCxnSpPr>
        <xdr:cNvPr id="125" name="直線コネクタ 124"/>
        <xdr:cNvCxnSpPr/>
      </xdr:nvCxnSpPr>
      <xdr:spPr>
        <a:xfrm>
          <a:off x="2019300" y="10005433"/>
          <a:ext cx="889000" cy="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43773</xdr:rowOff>
    </xdr:from>
    <xdr:to>
      <xdr:col>10</xdr:col>
      <xdr:colOff>114300</xdr:colOff>
      <xdr:row>58</xdr:row>
      <xdr:rowOff>61333</xdr:rowOff>
    </xdr:to>
    <xdr:cxnSp macro="">
      <xdr:nvCxnSpPr>
        <xdr:cNvPr id="128" name="直線コネクタ 127"/>
        <xdr:cNvCxnSpPr/>
      </xdr:nvCxnSpPr>
      <xdr:spPr>
        <a:xfrm>
          <a:off x="1130300" y="9987873"/>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164596</xdr:rowOff>
    </xdr:from>
    <xdr:to>
      <xdr:col>24</xdr:col>
      <xdr:colOff>114300</xdr:colOff>
      <xdr:row>58</xdr:row>
      <xdr:rowOff>94746</xdr:rowOff>
    </xdr:to>
    <xdr:sp macro="" textlink="">
      <xdr:nvSpPr>
        <xdr:cNvPr id="138" name="楕円 137"/>
        <xdr:cNvSpPr/>
      </xdr:nvSpPr>
      <xdr:spPr>
        <a:xfrm>
          <a:off x="4584700" y="99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143023</xdr:rowOff>
    </xdr:from>
    <xdr:ext cx="599010" cy="259045"/>
    <xdr:sp macro="" textlink="">
      <xdr:nvSpPr>
        <xdr:cNvPr id="139" name="物件費該当値テキスト"/>
        <xdr:cNvSpPr txBox="1"/>
      </xdr:nvSpPr>
      <xdr:spPr>
        <a:xfrm>
          <a:off x="4686300" y="991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130756</xdr:rowOff>
    </xdr:from>
    <xdr:to>
      <xdr:col>20</xdr:col>
      <xdr:colOff>38100</xdr:colOff>
      <xdr:row>58</xdr:row>
      <xdr:rowOff>60906</xdr:rowOff>
    </xdr:to>
    <xdr:sp macro="" textlink="">
      <xdr:nvSpPr>
        <xdr:cNvPr id="140" name="楕円 139"/>
        <xdr:cNvSpPr/>
      </xdr:nvSpPr>
      <xdr:spPr>
        <a:xfrm>
          <a:off x="3746500" y="99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77433</xdr:rowOff>
    </xdr:from>
    <xdr:ext cx="599010" cy="259045"/>
    <xdr:sp macro="" textlink="">
      <xdr:nvSpPr>
        <xdr:cNvPr id="141" name="テキスト ボックス 140"/>
        <xdr:cNvSpPr txBox="1"/>
      </xdr:nvSpPr>
      <xdr:spPr>
        <a:xfrm>
          <a:off x="3497795" y="967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49694</xdr:rowOff>
    </xdr:from>
    <xdr:to>
      <xdr:col>15</xdr:col>
      <xdr:colOff>101600</xdr:colOff>
      <xdr:row>58</xdr:row>
      <xdr:rowOff>151294</xdr:rowOff>
    </xdr:to>
    <xdr:sp macro="" textlink="">
      <xdr:nvSpPr>
        <xdr:cNvPr id="142" name="楕円 141"/>
        <xdr:cNvSpPr/>
      </xdr:nvSpPr>
      <xdr:spPr>
        <a:xfrm>
          <a:off x="2857500" y="99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142421</xdr:rowOff>
    </xdr:from>
    <xdr:ext cx="599010" cy="259045"/>
    <xdr:sp macro="" textlink="">
      <xdr:nvSpPr>
        <xdr:cNvPr id="143" name="テキスト ボックス 142"/>
        <xdr:cNvSpPr txBox="1"/>
      </xdr:nvSpPr>
      <xdr:spPr>
        <a:xfrm>
          <a:off x="2608795" y="1008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10533</xdr:rowOff>
    </xdr:from>
    <xdr:to>
      <xdr:col>10</xdr:col>
      <xdr:colOff>165100</xdr:colOff>
      <xdr:row>58</xdr:row>
      <xdr:rowOff>112133</xdr:rowOff>
    </xdr:to>
    <xdr:sp macro="" textlink="">
      <xdr:nvSpPr>
        <xdr:cNvPr id="144" name="楕円 143"/>
        <xdr:cNvSpPr/>
      </xdr:nvSpPr>
      <xdr:spPr>
        <a:xfrm>
          <a:off x="1968500" y="99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103260</xdr:rowOff>
    </xdr:from>
    <xdr:ext cx="599010" cy="259045"/>
    <xdr:sp macro="" textlink="">
      <xdr:nvSpPr>
        <xdr:cNvPr id="145" name="テキスト ボックス 144"/>
        <xdr:cNvSpPr txBox="1"/>
      </xdr:nvSpPr>
      <xdr:spPr>
        <a:xfrm>
          <a:off x="1719795" y="1004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164423</xdr:rowOff>
    </xdr:from>
    <xdr:to>
      <xdr:col>6</xdr:col>
      <xdr:colOff>38100</xdr:colOff>
      <xdr:row>58</xdr:row>
      <xdr:rowOff>94573</xdr:rowOff>
    </xdr:to>
    <xdr:sp macro="" textlink="">
      <xdr:nvSpPr>
        <xdr:cNvPr id="146" name="楕円 145"/>
        <xdr:cNvSpPr/>
      </xdr:nvSpPr>
      <xdr:spPr>
        <a:xfrm>
          <a:off x="1079500" y="99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85700</xdr:rowOff>
    </xdr:from>
    <xdr:ext cx="599010" cy="259045"/>
    <xdr:sp macro="" textlink="">
      <xdr:nvSpPr>
        <xdr:cNvPr id="147" name="テキスト ボックス 146"/>
        <xdr:cNvSpPr txBox="1"/>
      </xdr:nvSpPr>
      <xdr:spPr>
        <a:xfrm>
          <a:off x="830795" y="1002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103101</xdr:rowOff>
    </xdr:from>
    <xdr:to>
      <xdr:col>24</xdr:col>
      <xdr:colOff>63500</xdr:colOff>
      <xdr:row>77</xdr:row>
      <xdr:rowOff>148146</xdr:rowOff>
    </xdr:to>
    <xdr:cxnSp macro="">
      <xdr:nvCxnSpPr>
        <xdr:cNvPr id="172" name="直線コネクタ 171"/>
        <xdr:cNvCxnSpPr/>
      </xdr:nvCxnSpPr>
      <xdr:spPr>
        <a:xfrm>
          <a:off x="3797300" y="13304751"/>
          <a:ext cx="838200" cy="4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103101</xdr:rowOff>
    </xdr:from>
    <xdr:to>
      <xdr:col>19</xdr:col>
      <xdr:colOff>177800</xdr:colOff>
      <xdr:row>77</xdr:row>
      <xdr:rowOff>118218</xdr:rowOff>
    </xdr:to>
    <xdr:cxnSp macro="">
      <xdr:nvCxnSpPr>
        <xdr:cNvPr id="175" name="直線コネクタ 174"/>
        <xdr:cNvCxnSpPr/>
      </xdr:nvCxnSpPr>
      <xdr:spPr>
        <a:xfrm flipV="1">
          <a:off x="2908300" y="13304751"/>
          <a:ext cx="8890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118218</xdr:rowOff>
    </xdr:from>
    <xdr:to>
      <xdr:col>15</xdr:col>
      <xdr:colOff>50800</xdr:colOff>
      <xdr:row>77</xdr:row>
      <xdr:rowOff>129561</xdr:rowOff>
    </xdr:to>
    <xdr:cxnSp macro="">
      <xdr:nvCxnSpPr>
        <xdr:cNvPr id="178" name="直線コネクタ 177"/>
        <xdr:cNvCxnSpPr/>
      </xdr:nvCxnSpPr>
      <xdr:spPr>
        <a:xfrm flipV="1">
          <a:off x="2019300" y="13319868"/>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129561</xdr:rowOff>
    </xdr:from>
    <xdr:to>
      <xdr:col>10</xdr:col>
      <xdr:colOff>114300</xdr:colOff>
      <xdr:row>77</xdr:row>
      <xdr:rowOff>132688</xdr:rowOff>
    </xdr:to>
    <xdr:cxnSp macro="">
      <xdr:nvCxnSpPr>
        <xdr:cNvPr id="181" name="直線コネクタ 180"/>
        <xdr:cNvCxnSpPr/>
      </xdr:nvCxnSpPr>
      <xdr:spPr>
        <a:xfrm flipV="1">
          <a:off x="1130300" y="13331211"/>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97346</xdr:rowOff>
    </xdr:from>
    <xdr:to>
      <xdr:col>24</xdr:col>
      <xdr:colOff>114300</xdr:colOff>
      <xdr:row>78</xdr:row>
      <xdr:rowOff>27496</xdr:rowOff>
    </xdr:to>
    <xdr:sp macro="" textlink="">
      <xdr:nvSpPr>
        <xdr:cNvPr id="191" name="楕円 190"/>
        <xdr:cNvSpPr/>
      </xdr:nvSpPr>
      <xdr:spPr>
        <a:xfrm>
          <a:off x="4584700" y="132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12273</xdr:rowOff>
    </xdr:from>
    <xdr:ext cx="469744" cy="259045"/>
    <xdr:sp macro="" textlink="">
      <xdr:nvSpPr>
        <xdr:cNvPr id="192" name="維持補修費該当値テキスト"/>
        <xdr:cNvSpPr txBox="1"/>
      </xdr:nvSpPr>
      <xdr:spPr>
        <a:xfrm>
          <a:off x="4686300"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52301</xdr:rowOff>
    </xdr:from>
    <xdr:to>
      <xdr:col>20</xdr:col>
      <xdr:colOff>38100</xdr:colOff>
      <xdr:row>77</xdr:row>
      <xdr:rowOff>153901</xdr:rowOff>
    </xdr:to>
    <xdr:sp macro="" textlink="">
      <xdr:nvSpPr>
        <xdr:cNvPr id="193" name="楕円 192"/>
        <xdr:cNvSpPr/>
      </xdr:nvSpPr>
      <xdr:spPr>
        <a:xfrm>
          <a:off x="3746500" y="132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145028</xdr:rowOff>
    </xdr:from>
    <xdr:ext cx="534377" cy="259045"/>
    <xdr:sp macro="" textlink="">
      <xdr:nvSpPr>
        <xdr:cNvPr id="194" name="テキスト ボックス 193"/>
        <xdr:cNvSpPr txBox="1"/>
      </xdr:nvSpPr>
      <xdr:spPr>
        <a:xfrm>
          <a:off x="3530111" y="133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67418</xdr:rowOff>
    </xdr:from>
    <xdr:to>
      <xdr:col>15</xdr:col>
      <xdr:colOff>101600</xdr:colOff>
      <xdr:row>77</xdr:row>
      <xdr:rowOff>169018</xdr:rowOff>
    </xdr:to>
    <xdr:sp macro="" textlink="">
      <xdr:nvSpPr>
        <xdr:cNvPr id="195" name="楕円 194"/>
        <xdr:cNvSpPr/>
      </xdr:nvSpPr>
      <xdr:spPr>
        <a:xfrm>
          <a:off x="2857500" y="132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160145</xdr:rowOff>
    </xdr:from>
    <xdr:ext cx="534377" cy="259045"/>
    <xdr:sp macro="" textlink="">
      <xdr:nvSpPr>
        <xdr:cNvPr id="196" name="テキスト ボックス 195"/>
        <xdr:cNvSpPr txBox="1"/>
      </xdr:nvSpPr>
      <xdr:spPr>
        <a:xfrm>
          <a:off x="2641111" y="1336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78761</xdr:rowOff>
    </xdr:from>
    <xdr:to>
      <xdr:col>10</xdr:col>
      <xdr:colOff>165100</xdr:colOff>
      <xdr:row>78</xdr:row>
      <xdr:rowOff>8911</xdr:rowOff>
    </xdr:to>
    <xdr:sp macro="" textlink="">
      <xdr:nvSpPr>
        <xdr:cNvPr id="197" name="楕円 196"/>
        <xdr:cNvSpPr/>
      </xdr:nvSpPr>
      <xdr:spPr>
        <a:xfrm>
          <a:off x="1968500" y="132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38</xdr:rowOff>
    </xdr:from>
    <xdr:ext cx="534377" cy="259045"/>
    <xdr:sp macro="" textlink="">
      <xdr:nvSpPr>
        <xdr:cNvPr id="198" name="テキスト ボックス 197"/>
        <xdr:cNvSpPr txBox="1"/>
      </xdr:nvSpPr>
      <xdr:spPr>
        <a:xfrm>
          <a:off x="1752111" y="133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81888</xdr:rowOff>
    </xdr:from>
    <xdr:to>
      <xdr:col>6</xdr:col>
      <xdr:colOff>38100</xdr:colOff>
      <xdr:row>78</xdr:row>
      <xdr:rowOff>12038</xdr:rowOff>
    </xdr:to>
    <xdr:sp macro="" textlink="">
      <xdr:nvSpPr>
        <xdr:cNvPr id="199" name="楕円 198"/>
        <xdr:cNvSpPr/>
      </xdr:nvSpPr>
      <xdr:spPr>
        <a:xfrm>
          <a:off x="1079500" y="132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3165</xdr:rowOff>
    </xdr:from>
    <xdr:ext cx="534377" cy="259045"/>
    <xdr:sp macro="" textlink="">
      <xdr:nvSpPr>
        <xdr:cNvPr id="200" name="テキスト ボックス 199"/>
        <xdr:cNvSpPr txBox="1"/>
      </xdr:nvSpPr>
      <xdr:spPr>
        <a:xfrm>
          <a:off x="863111" y="133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17825</xdr:rowOff>
    </xdr:from>
    <xdr:to>
      <xdr:col>24</xdr:col>
      <xdr:colOff>63500</xdr:colOff>
      <xdr:row>96</xdr:row>
      <xdr:rowOff>21155</xdr:rowOff>
    </xdr:to>
    <xdr:cxnSp macro="">
      <xdr:nvCxnSpPr>
        <xdr:cNvPr id="229" name="直線コネクタ 228"/>
        <xdr:cNvCxnSpPr/>
      </xdr:nvCxnSpPr>
      <xdr:spPr>
        <a:xfrm>
          <a:off x="3797300" y="16477025"/>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17825</xdr:rowOff>
    </xdr:from>
    <xdr:to>
      <xdr:col>19</xdr:col>
      <xdr:colOff>177800</xdr:colOff>
      <xdr:row>96</xdr:row>
      <xdr:rowOff>134710</xdr:rowOff>
    </xdr:to>
    <xdr:cxnSp macro="">
      <xdr:nvCxnSpPr>
        <xdr:cNvPr id="232" name="直線コネクタ 231"/>
        <xdr:cNvCxnSpPr/>
      </xdr:nvCxnSpPr>
      <xdr:spPr>
        <a:xfrm flipV="1">
          <a:off x="2908300" y="16477025"/>
          <a:ext cx="889000" cy="11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123972</xdr:rowOff>
    </xdr:from>
    <xdr:to>
      <xdr:col>15</xdr:col>
      <xdr:colOff>50800</xdr:colOff>
      <xdr:row>96</xdr:row>
      <xdr:rowOff>134710</xdr:rowOff>
    </xdr:to>
    <xdr:cxnSp macro="">
      <xdr:nvCxnSpPr>
        <xdr:cNvPr id="235" name="直線コネクタ 234"/>
        <xdr:cNvCxnSpPr/>
      </xdr:nvCxnSpPr>
      <xdr:spPr>
        <a:xfrm>
          <a:off x="2019300" y="16583172"/>
          <a:ext cx="889000" cy="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123972</xdr:rowOff>
    </xdr:from>
    <xdr:to>
      <xdr:col>10</xdr:col>
      <xdr:colOff>114300</xdr:colOff>
      <xdr:row>96</xdr:row>
      <xdr:rowOff>143594</xdr:rowOff>
    </xdr:to>
    <xdr:cxnSp macro="">
      <xdr:nvCxnSpPr>
        <xdr:cNvPr id="238" name="直線コネクタ 237"/>
        <xdr:cNvCxnSpPr/>
      </xdr:nvCxnSpPr>
      <xdr:spPr>
        <a:xfrm flipV="1">
          <a:off x="1130300" y="1658317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141805</xdr:rowOff>
    </xdr:from>
    <xdr:to>
      <xdr:col>24</xdr:col>
      <xdr:colOff>114300</xdr:colOff>
      <xdr:row>96</xdr:row>
      <xdr:rowOff>71955</xdr:rowOff>
    </xdr:to>
    <xdr:sp macro="" textlink="">
      <xdr:nvSpPr>
        <xdr:cNvPr id="248" name="楕円 247"/>
        <xdr:cNvSpPr/>
      </xdr:nvSpPr>
      <xdr:spPr>
        <a:xfrm>
          <a:off x="4584700" y="164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120232</xdr:rowOff>
    </xdr:from>
    <xdr:ext cx="534377" cy="259045"/>
    <xdr:sp macro="" textlink="">
      <xdr:nvSpPr>
        <xdr:cNvPr id="249" name="扶助費該当値テキスト"/>
        <xdr:cNvSpPr txBox="1"/>
      </xdr:nvSpPr>
      <xdr:spPr>
        <a:xfrm>
          <a:off x="4686300" y="164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138475</xdr:rowOff>
    </xdr:from>
    <xdr:to>
      <xdr:col>20</xdr:col>
      <xdr:colOff>38100</xdr:colOff>
      <xdr:row>96</xdr:row>
      <xdr:rowOff>68625</xdr:rowOff>
    </xdr:to>
    <xdr:sp macro="" textlink="">
      <xdr:nvSpPr>
        <xdr:cNvPr id="250" name="楕円 249"/>
        <xdr:cNvSpPr/>
      </xdr:nvSpPr>
      <xdr:spPr>
        <a:xfrm>
          <a:off x="3746500" y="164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59752</xdr:rowOff>
    </xdr:from>
    <xdr:ext cx="534377" cy="259045"/>
    <xdr:sp macro="" textlink="">
      <xdr:nvSpPr>
        <xdr:cNvPr id="251" name="テキスト ボックス 250"/>
        <xdr:cNvSpPr txBox="1"/>
      </xdr:nvSpPr>
      <xdr:spPr>
        <a:xfrm>
          <a:off x="3530111" y="165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83910</xdr:rowOff>
    </xdr:from>
    <xdr:to>
      <xdr:col>15</xdr:col>
      <xdr:colOff>101600</xdr:colOff>
      <xdr:row>97</xdr:row>
      <xdr:rowOff>14060</xdr:rowOff>
    </xdr:to>
    <xdr:sp macro="" textlink="">
      <xdr:nvSpPr>
        <xdr:cNvPr id="252" name="楕円 251"/>
        <xdr:cNvSpPr/>
      </xdr:nvSpPr>
      <xdr:spPr>
        <a:xfrm>
          <a:off x="2857500" y="165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5187</xdr:rowOff>
    </xdr:from>
    <xdr:ext cx="534377" cy="259045"/>
    <xdr:sp macro="" textlink="">
      <xdr:nvSpPr>
        <xdr:cNvPr id="253" name="テキスト ボックス 252"/>
        <xdr:cNvSpPr txBox="1"/>
      </xdr:nvSpPr>
      <xdr:spPr>
        <a:xfrm>
          <a:off x="2641111" y="166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73172</xdr:rowOff>
    </xdr:from>
    <xdr:to>
      <xdr:col>10</xdr:col>
      <xdr:colOff>165100</xdr:colOff>
      <xdr:row>97</xdr:row>
      <xdr:rowOff>3322</xdr:rowOff>
    </xdr:to>
    <xdr:sp macro="" textlink="">
      <xdr:nvSpPr>
        <xdr:cNvPr id="254" name="楕円 253"/>
        <xdr:cNvSpPr/>
      </xdr:nvSpPr>
      <xdr:spPr>
        <a:xfrm>
          <a:off x="1968500" y="1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165899</xdr:rowOff>
    </xdr:from>
    <xdr:ext cx="534377" cy="259045"/>
    <xdr:sp macro="" textlink="">
      <xdr:nvSpPr>
        <xdr:cNvPr id="255" name="テキスト ボックス 254"/>
        <xdr:cNvSpPr txBox="1"/>
      </xdr:nvSpPr>
      <xdr:spPr>
        <a:xfrm>
          <a:off x="1752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92794</xdr:rowOff>
    </xdr:from>
    <xdr:to>
      <xdr:col>6</xdr:col>
      <xdr:colOff>38100</xdr:colOff>
      <xdr:row>97</xdr:row>
      <xdr:rowOff>22944</xdr:rowOff>
    </xdr:to>
    <xdr:sp macro="" textlink="">
      <xdr:nvSpPr>
        <xdr:cNvPr id="256" name="楕円 255"/>
        <xdr:cNvSpPr/>
      </xdr:nvSpPr>
      <xdr:spPr>
        <a:xfrm>
          <a:off x="1079500" y="1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14071</xdr:rowOff>
    </xdr:from>
    <xdr:ext cx="534377" cy="259045"/>
    <xdr:sp macro="" textlink="">
      <xdr:nvSpPr>
        <xdr:cNvPr id="257" name="テキスト ボックス 256"/>
        <xdr:cNvSpPr txBox="1"/>
      </xdr:nvSpPr>
      <xdr:spPr>
        <a:xfrm>
          <a:off x="863111" y="166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55600</xdr:rowOff>
    </xdr:from>
    <xdr:to>
      <xdr:col>55</xdr:col>
      <xdr:colOff>0</xdr:colOff>
      <xdr:row>38</xdr:row>
      <xdr:rowOff>56049</xdr:rowOff>
    </xdr:to>
    <xdr:cxnSp macro="">
      <xdr:nvCxnSpPr>
        <xdr:cNvPr id="286" name="直線コネクタ 285"/>
        <xdr:cNvCxnSpPr/>
      </xdr:nvCxnSpPr>
      <xdr:spPr>
        <a:xfrm flipV="1">
          <a:off x="9639300" y="6570700"/>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8651</xdr:rowOff>
    </xdr:from>
    <xdr:to>
      <xdr:col>50</xdr:col>
      <xdr:colOff>114300</xdr:colOff>
      <xdr:row>38</xdr:row>
      <xdr:rowOff>56049</xdr:rowOff>
    </xdr:to>
    <xdr:cxnSp macro="">
      <xdr:nvCxnSpPr>
        <xdr:cNvPr id="289" name="直線コネクタ 288"/>
        <xdr:cNvCxnSpPr/>
      </xdr:nvCxnSpPr>
      <xdr:spPr>
        <a:xfrm>
          <a:off x="8750300" y="6352301"/>
          <a:ext cx="889000" cy="2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8651</xdr:rowOff>
    </xdr:from>
    <xdr:to>
      <xdr:col>45</xdr:col>
      <xdr:colOff>177800</xdr:colOff>
      <xdr:row>38</xdr:row>
      <xdr:rowOff>57090</xdr:rowOff>
    </xdr:to>
    <xdr:cxnSp macro="">
      <xdr:nvCxnSpPr>
        <xdr:cNvPr id="292" name="直線コネクタ 291"/>
        <xdr:cNvCxnSpPr/>
      </xdr:nvCxnSpPr>
      <xdr:spPr>
        <a:xfrm flipV="1">
          <a:off x="7861300" y="6352301"/>
          <a:ext cx="889000" cy="2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98676</xdr:rowOff>
    </xdr:from>
    <xdr:to>
      <xdr:col>41</xdr:col>
      <xdr:colOff>50800</xdr:colOff>
      <xdr:row>38</xdr:row>
      <xdr:rowOff>57090</xdr:rowOff>
    </xdr:to>
    <xdr:cxnSp macro="">
      <xdr:nvCxnSpPr>
        <xdr:cNvPr id="295" name="直線コネクタ 294"/>
        <xdr:cNvCxnSpPr/>
      </xdr:nvCxnSpPr>
      <xdr:spPr>
        <a:xfrm>
          <a:off x="6972300" y="6442326"/>
          <a:ext cx="889000" cy="1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4800</xdr:rowOff>
    </xdr:from>
    <xdr:to>
      <xdr:col>55</xdr:col>
      <xdr:colOff>50800</xdr:colOff>
      <xdr:row>38</xdr:row>
      <xdr:rowOff>106400</xdr:rowOff>
    </xdr:to>
    <xdr:sp macro="" textlink="">
      <xdr:nvSpPr>
        <xdr:cNvPr id="305" name="楕円 304"/>
        <xdr:cNvSpPr/>
      </xdr:nvSpPr>
      <xdr:spPr>
        <a:xfrm>
          <a:off x="10426700" y="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91177</xdr:rowOff>
    </xdr:from>
    <xdr:ext cx="534377" cy="259045"/>
    <xdr:sp macro="" textlink="">
      <xdr:nvSpPr>
        <xdr:cNvPr id="306" name="補助費等該当値テキスト"/>
        <xdr:cNvSpPr txBox="1"/>
      </xdr:nvSpPr>
      <xdr:spPr>
        <a:xfrm>
          <a:off x="10528300" y="64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5249</xdr:rowOff>
    </xdr:from>
    <xdr:to>
      <xdr:col>50</xdr:col>
      <xdr:colOff>165100</xdr:colOff>
      <xdr:row>38</xdr:row>
      <xdr:rowOff>106849</xdr:rowOff>
    </xdr:to>
    <xdr:sp macro="" textlink="">
      <xdr:nvSpPr>
        <xdr:cNvPr id="307" name="楕円 306"/>
        <xdr:cNvSpPr/>
      </xdr:nvSpPr>
      <xdr:spPr>
        <a:xfrm>
          <a:off x="9588500" y="65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97976</xdr:rowOff>
    </xdr:from>
    <xdr:ext cx="534377" cy="259045"/>
    <xdr:sp macro="" textlink="">
      <xdr:nvSpPr>
        <xdr:cNvPr id="308" name="テキスト ボックス 307"/>
        <xdr:cNvSpPr txBox="1"/>
      </xdr:nvSpPr>
      <xdr:spPr>
        <a:xfrm>
          <a:off x="9372111" y="661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129301</xdr:rowOff>
    </xdr:from>
    <xdr:to>
      <xdr:col>46</xdr:col>
      <xdr:colOff>38100</xdr:colOff>
      <xdr:row>37</xdr:row>
      <xdr:rowOff>59451</xdr:rowOff>
    </xdr:to>
    <xdr:sp macro="" textlink="">
      <xdr:nvSpPr>
        <xdr:cNvPr id="309" name="楕円 308"/>
        <xdr:cNvSpPr/>
      </xdr:nvSpPr>
      <xdr:spPr>
        <a:xfrm>
          <a:off x="8699500" y="63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50578</xdr:rowOff>
    </xdr:from>
    <xdr:ext cx="599010" cy="259045"/>
    <xdr:sp macro="" textlink="">
      <xdr:nvSpPr>
        <xdr:cNvPr id="310" name="テキスト ボックス 309"/>
        <xdr:cNvSpPr txBox="1"/>
      </xdr:nvSpPr>
      <xdr:spPr>
        <a:xfrm>
          <a:off x="8450795" y="639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6290</xdr:rowOff>
    </xdr:from>
    <xdr:to>
      <xdr:col>41</xdr:col>
      <xdr:colOff>101600</xdr:colOff>
      <xdr:row>38</xdr:row>
      <xdr:rowOff>107890</xdr:rowOff>
    </xdr:to>
    <xdr:sp macro="" textlink="">
      <xdr:nvSpPr>
        <xdr:cNvPr id="311" name="楕円 310"/>
        <xdr:cNvSpPr/>
      </xdr:nvSpPr>
      <xdr:spPr>
        <a:xfrm>
          <a:off x="7810500" y="6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99017</xdr:rowOff>
    </xdr:from>
    <xdr:ext cx="534377" cy="259045"/>
    <xdr:sp macro="" textlink="">
      <xdr:nvSpPr>
        <xdr:cNvPr id="312" name="テキスト ボックス 311"/>
        <xdr:cNvSpPr txBox="1"/>
      </xdr:nvSpPr>
      <xdr:spPr>
        <a:xfrm>
          <a:off x="7594111" y="6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47876</xdr:rowOff>
    </xdr:from>
    <xdr:to>
      <xdr:col>36</xdr:col>
      <xdr:colOff>165100</xdr:colOff>
      <xdr:row>37</xdr:row>
      <xdr:rowOff>149476</xdr:rowOff>
    </xdr:to>
    <xdr:sp macro="" textlink="">
      <xdr:nvSpPr>
        <xdr:cNvPr id="313" name="楕円 312"/>
        <xdr:cNvSpPr/>
      </xdr:nvSpPr>
      <xdr:spPr>
        <a:xfrm>
          <a:off x="6921500" y="63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140603</xdr:rowOff>
    </xdr:from>
    <xdr:ext cx="599010" cy="259045"/>
    <xdr:sp macro="" textlink="">
      <xdr:nvSpPr>
        <xdr:cNvPr id="314" name="テキスト ボックス 313"/>
        <xdr:cNvSpPr txBox="1"/>
      </xdr:nvSpPr>
      <xdr:spPr>
        <a:xfrm>
          <a:off x="6672795" y="648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44634</xdr:rowOff>
    </xdr:from>
    <xdr:to>
      <xdr:col>55</xdr:col>
      <xdr:colOff>0</xdr:colOff>
      <xdr:row>57</xdr:row>
      <xdr:rowOff>90627</xdr:rowOff>
    </xdr:to>
    <xdr:cxnSp macro="">
      <xdr:nvCxnSpPr>
        <xdr:cNvPr id="339" name="直線コネクタ 338"/>
        <xdr:cNvCxnSpPr/>
      </xdr:nvCxnSpPr>
      <xdr:spPr>
        <a:xfrm>
          <a:off x="9639300" y="9645834"/>
          <a:ext cx="838200" cy="2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44634</xdr:rowOff>
    </xdr:from>
    <xdr:to>
      <xdr:col>50</xdr:col>
      <xdr:colOff>114300</xdr:colOff>
      <xdr:row>57</xdr:row>
      <xdr:rowOff>24467</xdr:rowOff>
    </xdr:to>
    <xdr:cxnSp macro="">
      <xdr:nvCxnSpPr>
        <xdr:cNvPr id="342" name="直線コネクタ 341"/>
        <xdr:cNvCxnSpPr/>
      </xdr:nvCxnSpPr>
      <xdr:spPr>
        <a:xfrm flipV="1">
          <a:off x="8750300" y="9645834"/>
          <a:ext cx="889000" cy="1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24467</xdr:rowOff>
    </xdr:from>
    <xdr:to>
      <xdr:col>45</xdr:col>
      <xdr:colOff>177800</xdr:colOff>
      <xdr:row>57</xdr:row>
      <xdr:rowOff>83382</xdr:rowOff>
    </xdr:to>
    <xdr:cxnSp macro="">
      <xdr:nvCxnSpPr>
        <xdr:cNvPr id="345" name="直線コネクタ 344"/>
        <xdr:cNvCxnSpPr/>
      </xdr:nvCxnSpPr>
      <xdr:spPr>
        <a:xfrm flipV="1">
          <a:off x="7861300" y="9797117"/>
          <a:ext cx="889000" cy="5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83382</xdr:rowOff>
    </xdr:from>
    <xdr:to>
      <xdr:col>41</xdr:col>
      <xdr:colOff>50800</xdr:colOff>
      <xdr:row>57</xdr:row>
      <xdr:rowOff>135362</xdr:rowOff>
    </xdr:to>
    <xdr:cxnSp macro="">
      <xdr:nvCxnSpPr>
        <xdr:cNvPr id="348" name="直線コネクタ 347"/>
        <xdr:cNvCxnSpPr/>
      </xdr:nvCxnSpPr>
      <xdr:spPr>
        <a:xfrm flipV="1">
          <a:off x="6972300" y="9856032"/>
          <a:ext cx="889000"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39827</xdr:rowOff>
    </xdr:from>
    <xdr:to>
      <xdr:col>55</xdr:col>
      <xdr:colOff>50800</xdr:colOff>
      <xdr:row>57</xdr:row>
      <xdr:rowOff>141427</xdr:rowOff>
    </xdr:to>
    <xdr:sp macro="" textlink="">
      <xdr:nvSpPr>
        <xdr:cNvPr id="358" name="楕円 357"/>
        <xdr:cNvSpPr/>
      </xdr:nvSpPr>
      <xdr:spPr>
        <a:xfrm>
          <a:off x="10426700" y="98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165284</xdr:rowOff>
    </xdr:from>
    <xdr:to>
      <xdr:col>50</xdr:col>
      <xdr:colOff>165100</xdr:colOff>
      <xdr:row>56</xdr:row>
      <xdr:rowOff>95434</xdr:rowOff>
    </xdr:to>
    <xdr:sp macro="" textlink="">
      <xdr:nvSpPr>
        <xdr:cNvPr id="360" name="楕円 359"/>
        <xdr:cNvSpPr/>
      </xdr:nvSpPr>
      <xdr:spPr>
        <a:xfrm>
          <a:off x="9588500" y="95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111961</xdr:rowOff>
    </xdr:from>
    <xdr:ext cx="599010" cy="259045"/>
    <xdr:sp macro="" textlink="">
      <xdr:nvSpPr>
        <xdr:cNvPr id="361" name="テキスト ボックス 360"/>
        <xdr:cNvSpPr txBox="1"/>
      </xdr:nvSpPr>
      <xdr:spPr>
        <a:xfrm>
          <a:off x="9339795" y="937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145117</xdr:rowOff>
    </xdr:from>
    <xdr:to>
      <xdr:col>46</xdr:col>
      <xdr:colOff>38100</xdr:colOff>
      <xdr:row>57</xdr:row>
      <xdr:rowOff>75267</xdr:rowOff>
    </xdr:to>
    <xdr:sp macro="" textlink="">
      <xdr:nvSpPr>
        <xdr:cNvPr id="362" name="楕円 361"/>
        <xdr:cNvSpPr/>
      </xdr:nvSpPr>
      <xdr:spPr>
        <a:xfrm>
          <a:off x="8699500" y="97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91794</xdr:rowOff>
    </xdr:from>
    <xdr:ext cx="599010" cy="259045"/>
    <xdr:sp macro="" textlink="">
      <xdr:nvSpPr>
        <xdr:cNvPr id="363" name="テキスト ボックス 362"/>
        <xdr:cNvSpPr txBox="1"/>
      </xdr:nvSpPr>
      <xdr:spPr>
        <a:xfrm>
          <a:off x="8450795" y="95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32582</xdr:rowOff>
    </xdr:from>
    <xdr:to>
      <xdr:col>41</xdr:col>
      <xdr:colOff>101600</xdr:colOff>
      <xdr:row>57</xdr:row>
      <xdr:rowOff>134182</xdr:rowOff>
    </xdr:to>
    <xdr:sp macro="" textlink="">
      <xdr:nvSpPr>
        <xdr:cNvPr id="364" name="楕円 363"/>
        <xdr:cNvSpPr/>
      </xdr:nvSpPr>
      <xdr:spPr>
        <a:xfrm>
          <a:off x="7810500" y="98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125309</xdr:rowOff>
    </xdr:from>
    <xdr:ext cx="599010" cy="259045"/>
    <xdr:sp macro="" textlink="">
      <xdr:nvSpPr>
        <xdr:cNvPr id="365" name="テキスト ボックス 364"/>
        <xdr:cNvSpPr txBox="1"/>
      </xdr:nvSpPr>
      <xdr:spPr>
        <a:xfrm>
          <a:off x="7561795" y="989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84562</xdr:rowOff>
    </xdr:from>
    <xdr:to>
      <xdr:col>36</xdr:col>
      <xdr:colOff>165100</xdr:colOff>
      <xdr:row>58</xdr:row>
      <xdr:rowOff>14712</xdr:rowOff>
    </xdr:to>
    <xdr:sp macro="" textlink="">
      <xdr:nvSpPr>
        <xdr:cNvPr id="366" name="楕円 365"/>
        <xdr:cNvSpPr/>
      </xdr:nvSpPr>
      <xdr:spPr>
        <a:xfrm>
          <a:off x="6921500" y="98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5839</xdr:rowOff>
    </xdr:from>
    <xdr:ext cx="599010" cy="259045"/>
    <xdr:sp macro="" textlink="">
      <xdr:nvSpPr>
        <xdr:cNvPr id="367" name="テキスト ボックス 366"/>
        <xdr:cNvSpPr txBox="1"/>
      </xdr:nvSpPr>
      <xdr:spPr>
        <a:xfrm>
          <a:off x="6672795" y="994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140439</xdr:rowOff>
    </xdr:from>
    <xdr:to>
      <xdr:col>55</xdr:col>
      <xdr:colOff>0</xdr:colOff>
      <xdr:row>77</xdr:row>
      <xdr:rowOff>149389</xdr:rowOff>
    </xdr:to>
    <xdr:cxnSp macro="">
      <xdr:nvCxnSpPr>
        <xdr:cNvPr id="392" name="直線コネクタ 391"/>
        <xdr:cNvCxnSpPr/>
      </xdr:nvCxnSpPr>
      <xdr:spPr>
        <a:xfrm>
          <a:off x="9639300" y="13170639"/>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140439</xdr:rowOff>
    </xdr:from>
    <xdr:to>
      <xdr:col>50</xdr:col>
      <xdr:colOff>114300</xdr:colOff>
      <xdr:row>77</xdr:row>
      <xdr:rowOff>94630</xdr:rowOff>
    </xdr:to>
    <xdr:cxnSp macro="">
      <xdr:nvCxnSpPr>
        <xdr:cNvPr id="395" name="直線コネクタ 394"/>
        <xdr:cNvCxnSpPr/>
      </xdr:nvCxnSpPr>
      <xdr:spPr>
        <a:xfrm flipV="1">
          <a:off x="8750300" y="13170639"/>
          <a:ext cx="889000" cy="1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94630</xdr:rowOff>
    </xdr:from>
    <xdr:to>
      <xdr:col>45</xdr:col>
      <xdr:colOff>177800</xdr:colOff>
      <xdr:row>78</xdr:row>
      <xdr:rowOff>22445</xdr:rowOff>
    </xdr:to>
    <xdr:cxnSp macro="">
      <xdr:nvCxnSpPr>
        <xdr:cNvPr id="398" name="直線コネクタ 397"/>
        <xdr:cNvCxnSpPr/>
      </xdr:nvCxnSpPr>
      <xdr:spPr>
        <a:xfrm flipV="1">
          <a:off x="7861300" y="13296280"/>
          <a:ext cx="889000" cy="9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19890</xdr:rowOff>
    </xdr:from>
    <xdr:to>
      <xdr:col>41</xdr:col>
      <xdr:colOff>50800</xdr:colOff>
      <xdr:row>78</xdr:row>
      <xdr:rowOff>22445</xdr:rowOff>
    </xdr:to>
    <xdr:cxnSp macro="">
      <xdr:nvCxnSpPr>
        <xdr:cNvPr id="401" name="直線コネクタ 400"/>
        <xdr:cNvCxnSpPr/>
      </xdr:nvCxnSpPr>
      <xdr:spPr>
        <a:xfrm>
          <a:off x="6972300" y="13392990"/>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98589</xdr:rowOff>
    </xdr:from>
    <xdr:to>
      <xdr:col>55</xdr:col>
      <xdr:colOff>50800</xdr:colOff>
      <xdr:row>78</xdr:row>
      <xdr:rowOff>28739</xdr:rowOff>
    </xdr:to>
    <xdr:sp macro="" textlink="">
      <xdr:nvSpPr>
        <xdr:cNvPr id="411" name="楕円 410"/>
        <xdr:cNvSpPr/>
      </xdr:nvSpPr>
      <xdr:spPr>
        <a:xfrm>
          <a:off x="10426700" y="133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57966</xdr:rowOff>
    </xdr:from>
    <xdr:ext cx="534377" cy="259045"/>
    <xdr:sp macro="" textlink="">
      <xdr:nvSpPr>
        <xdr:cNvPr id="412" name="普通建設事業費 （ うち新規整備　）該当値テキスト"/>
        <xdr:cNvSpPr txBox="1"/>
      </xdr:nvSpPr>
      <xdr:spPr>
        <a:xfrm>
          <a:off x="10528300" y="130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89639</xdr:rowOff>
    </xdr:from>
    <xdr:to>
      <xdr:col>50</xdr:col>
      <xdr:colOff>165100</xdr:colOff>
      <xdr:row>77</xdr:row>
      <xdr:rowOff>19789</xdr:rowOff>
    </xdr:to>
    <xdr:sp macro="" textlink="">
      <xdr:nvSpPr>
        <xdr:cNvPr id="413" name="楕円 412"/>
        <xdr:cNvSpPr/>
      </xdr:nvSpPr>
      <xdr:spPr>
        <a:xfrm>
          <a:off x="9588500" y="131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36316</xdr:rowOff>
    </xdr:from>
    <xdr:ext cx="599010" cy="259045"/>
    <xdr:sp macro="" textlink="">
      <xdr:nvSpPr>
        <xdr:cNvPr id="414" name="テキスト ボックス 413"/>
        <xdr:cNvSpPr txBox="1"/>
      </xdr:nvSpPr>
      <xdr:spPr>
        <a:xfrm>
          <a:off x="9339795" y="1289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43830</xdr:rowOff>
    </xdr:from>
    <xdr:to>
      <xdr:col>46</xdr:col>
      <xdr:colOff>38100</xdr:colOff>
      <xdr:row>77</xdr:row>
      <xdr:rowOff>145430</xdr:rowOff>
    </xdr:to>
    <xdr:sp macro="" textlink="">
      <xdr:nvSpPr>
        <xdr:cNvPr id="415" name="楕円 414"/>
        <xdr:cNvSpPr/>
      </xdr:nvSpPr>
      <xdr:spPr>
        <a:xfrm>
          <a:off x="8699500" y="132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161957</xdr:rowOff>
    </xdr:from>
    <xdr:ext cx="599010" cy="259045"/>
    <xdr:sp macro="" textlink="">
      <xdr:nvSpPr>
        <xdr:cNvPr id="416" name="テキスト ボックス 415"/>
        <xdr:cNvSpPr txBox="1"/>
      </xdr:nvSpPr>
      <xdr:spPr>
        <a:xfrm>
          <a:off x="8450795" y="1302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143095</xdr:rowOff>
    </xdr:from>
    <xdr:to>
      <xdr:col>41</xdr:col>
      <xdr:colOff>101600</xdr:colOff>
      <xdr:row>78</xdr:row>
      <xdr:rowOff>73245</xdr:rowOff>
    </xdr:to>
    <xdr:sp macro="" textlink="">
      <xdr:nvSpPr>
        <xdr:cNvPr id="417" name="楕円 416"/>
        <xdr:cNvSpPr/>
      </xdr:nvSpPr>
      <xdr:spPr>
        <a:xfrm>
          <a:off x="7810500" y="13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64372</xdr:rowOff>
    </xdr:from>
    <xdr:ext cx="469744" cy="259045"/>
    <xdr:sp macro="" textlink="">
      <xdr:nvSpPr>
        <xdr:cNvPr id="418" name="テキスト ボックス 417"/>
        <xdr:cNvSpPr txBox="1"/>
      </xdr:nvSpPr>
      <xdr:spPr>
        <a:xfrm>
          <a:off x="7626428" y="134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140540</xdr:rowOff>
    </xdr:from>
    <xdr:to>
      <xdr:col>36</xdr:col>
      <xdr:colOff>165100</xdr:colOff>
      <xdr:row>78</xdr:row>
      <xdr:rowOff>70690</xdr:rowOff>
    </xdr:to>
    <xdr:sp macro="" textlink="">
      <xdr:nvSpPr>
        <xdr:cNvPr id="419" name="楕円 418"/>
        <xdr:cNvSpPr/>
      </xdr:nvSpPr>
      <xdr:spPr>
        <a:xfrm>
          <a:off x="6921500" y="133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61817</xdr:rowOff>
    </xdr:from>
    <xdr:ext cx="469744" cy="259045"/>
    <xdr:sp macro="" textlink="">
      <xdr:nvSpPr>
        <xdr:cNvPr id="420" name="テキスト ボックス 419"/>
        <xdr:cNvSpPr txBox="1"/>
      </xdr:nvSpPr>
      <xdr:spPr>
        <a:xfrm>
          <a:off x="6737428" y="134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115506</xdr:rowOff>
    </xdr:from>
    <xdr:to>
      <xdr:col>55</xdr:col>
      <xdr:colOff>0</xdr:colOff>
      <xdr:row>98</xdr:row>
      <xdr:rowOff>45558</xdr:rowOff>
    </xdr:to>
    <xdr:cxnSp macro="">
      <xdr:nvCxnSpPr>
        <xdr:cNvPr id="449" name="直線コネクタ 448"/>
        <xdr:cNvCxnSpPr/>
      </xdr:nvCxnSpPr>
      <xdr:spPr>
        <a:xfrm>
          <a:off x="9639300" y="16746156"/>
          <a:ext cx="838200" cy="10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115506</xdr:rowOff>
    </xdr:from>
    <xdr:to>
      <xdr:col>50</xdr:col>
      <xdr:colOff>114300</xdr:colOff>
      <xdr:row>98</xdr:row>
      <xdr:rowOff>19966</xdr:rowOff>
    </xdr:to>
    <xdr:cxnSp macro="">
      <xdr:nvCxnSpPr>
        <xdr:cNvPr id="452" name="直線コネクタ 451"/>
        <xdr:cNvCxnSpPr/>
      </xdr:nvCxnSpPr>
      <xdr:spPr>
        <a:xfrm flipV="1">
          <a:off x="8750300" y="16746156"/>
          <a:ext cx="889000" cy="7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72743</xdr:rowOff>
    </xdr:from>
    <xdr:to>
      <xdr:col>45</xdr:col>
      <xdr:colOff>177800</xdr:colOff>
      <xdr:row>98</xdr:row>
      <xdr:rowOff>19966</xdr:rowOff>
    </xdr:to>
    <xdr:cxnSp macro="">
      <xdr:nvCxnSpPr>
        <xdr:cNvPr id="455" name="直線コネクタ 454"/>
        <xdr:cNvCxnSpPr/>
      </xdr:nvCxnSpPr>
      <xdr:spPr>
        <a:xfrm>
          <a:off x="7861300" y="16703393"/>
          <a:ext cx="889000" cy="1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72743</xdr:rowOff>
    </xdr:from>
    <xdr:to>
      <xdr:col>41</xdr:col>
      <xdr:colOff>50800</xdr:colOff>
      <xdr:row>98</xdr:row>
      <xdr:rowOff>59601</xdr:rowOff>
    </xdr:to>
    <xdr:cxnSp macro="">
      <xdr:nvCxnSpPr>
        <xdr:cNvPr id="458" name="直線コネクタ 457"/>
        <xdr:cNvCxnSpPr/>
      </xdr:nvCxnSpPr>
      <xdr:spPr>
        <a:xfrm flipV="1">
          <a:off x="6972300" y="16703393"/>
          <a:ext cx="889000" cy="1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166208</xdr:rowOff>
    </xdr:from>
    <xdr:to>
      <xdr:col>55</xdr:col>
      <xdr:colOff>50800</xdr:colOff>
      <xdr:row>98</xdr:row>
      <xdr:rowOff>96358</xdr:rowOff>
    </xdr:to>
    <xdr:sp macro="" textlink="">
      <xdr:nvSpPr>
        <xdr:cNvPr id="468" name="楕円 467"/>
        <xdr:cNvSpPr/>
      </xdr:nvSpPr>
      <xdr:spPr>
        <a:xfrm>
          <a:off x="10426700" y="167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144635</xdr:rowOff>
    </xdr:from>
    <xdr:ext cx="534377" cy="259045"/>
    <xdr:sp macro="" textlink="">
      <xdr:nvSpPr>
        <xdr:cNvPr id="469" name="普通建設事業費 （ うち更新整備　）該当値テキスト"/>
        <xdr:cNvSpPr txBox="1"/>
      </xdr:nvSpPr>
      <xdr:spPr>
        <a:xfrm>
          <a:off x="10528300" y="167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64706</xdr:rowOff>
    </xdr:from>
    <xdr:to>
      <xdr:col>50</xdr:col>
      <xdr:colOff>165100</xdr:colOff>
      <xdr:row>97</xdr:row>
      <xdr:rowOff>166306</xdr:rowOff>
    </xdr:to>
    <xdr:sp macro="" textlink="">
      <xdr:nvSpPr>
        <xdr:cNvPr id="470" name="楕円 469"/>
        <xdr:cNvSpPr/>
      </xdr:nvSpPr>
      <xdr:spPr>
        <a:xfrm>
          <a:off x="9588500" y="166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157433</xdr:rowOff>
    </xdr:from>
    <xdr:ext cx="599010" cy="259045"/>
    <xdr:sp macro="" textlink="">
      <xdr:nvSpPr>
        <xdr:cNvPr id="471" name="テキスト ボックス 470"/>
        <xdr:cNvSpPr txBox="1"/>
      </xdr:nvSpPr>
      <xdr:spPr>
        <a:xfrm>
          <a:off x="9339795" y="1678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140616</xdr:rowOff>
    </xdr:from>
    <xdr:to>
      <xdr:col>46</xdr:col>
      <xdr:colOff>38100</xdr:colOff>
      <xdr:row>98</xdr:row>
      <xdr:rowOff>70766</xdr:rowOff>
    </xdr:to>
    <xdr:sp macro="" textlink="">
      <xdr:nvSpPr>
        <xdr:cNvPr id="472" name="楕円 471"/>
        <xdr:cNvSpPr/>
      </xdr:nvSpPr>
      <xdr:spPr>
        <a:xfrm>
          <a:off x="86995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61893</xdr:rowOff>
    </xdr:from>
    <xdr:ext cx="599010" cy="259045"/>
    <xdr:sp macro="" textlink="">
      <xdr:nvSpPr>
        <xdr:cNvPr id="473" name="テキスト ボックス 472"/>
        <xdr:cNvSpPr txBox="1"/>
      </xdr:nvSpPr>
      <xdr:spPr>
        <a:xfrm>
          <a:off x="8450795" y="1686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21943</xdr:rowOff>
    </xdr:from>
    <xdr:to>
      <xdr:col>41</xdr:col>
      <xdr:colOff>101600</xdr:colOff>
      <xdr:row>97</xdr:row>
      <xdr:rowOff>123543</xdr:rowOff>
    </xdr:to>
    <xdr:sp macro="" textlink="">
      <xdr:nvSpPr>
        <xdr:cNvPr id="474" name="楕円 473"/>
        <xdr:cNvSpPr/>
      </xdr:nvSpPr>
      <xdr:spPr>
        <a:xfrm>
          <a:off x="7810500" y="16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140070</xdr:rowOff>
    </xdr:from>
    <xdr:ext cx="599010" cy="259045"/>
    <xdr:sp macro="" textlink="">
      <xdr:nvSpPr>
        <xdr:cNvPr id="475" name="テキスト ボックス 474"/>
        <xdr:cNvSpPr txBox="1"/>
      </xdr:nvSpPr>
      <xdr:spPr>
        <a:xfrm>
          <a:off x="7561795" y="164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8801</xdr:rowOff>
    </xdr:from>
    <xdr:to>
      <xdr:col>36</xdr:col>
      <xdr:colOff>165100</xdr:colOff>
      <xdr:row>98</xdr:row>
      <xdr:rowOff>110401</xdr:rowOff>
    </xdr:to>
    <xdr:sp macro="" textlink="">
      <xdr:nvSpPr>
        <xdr:cNvPr id="476" name="楕円 475"/>
        <xdr:cNvSpPr/>
      </xdr:nvSpPr>
      <xdr:spPr>
        <a:xfrm>
          <a:off x="6921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101528</xdr:rowOff>
    </xdr:from>
    <xdr:ext cx="534377" cy="259045"/>
    <xdr:sp macro="" textlink="">
      <xdr:nvSpPr>
        <xdr:cNvPr id="477" name="テキスト ボックス 476"/>
        <xdr:cNvSpPr txBox="1"/>
      </xdr:nvSpPr>
      <xdr:spPr>
        <a:xfrm>
          <a:off x="6705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25764</xdr:rowOff>
    </xdr:from>
    <xdr:to>
      <xdr:col>85</xdr:col>
      <xdr:colOff>127000</xdr:colOff>
      <xdr:row>39</xdr:row>
      <xdr:rowOff>27470</xdr:rowOff>
    </xdr:to>
    <xdr:cxnSp macro="">
      <xdr:nvCxnSpPr>
        <xdr:cNvPr id="506" name="直線コネクタ 505"/>
        <xdr:cNvCxnSpPr/>
      </xdr:nvCxnSpPr>
      <xdr:spPr>
        <a:xfrm>
          <a:off x="15481300" y="6712314"/>
          <a:ext cx="8382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6738</xdr:rowOff>
    </xdr:from>
    <xdr:to>
      <xdr:col>81</xdr:col>
      <xdr:colOff>50800</xdr:colOff>
      <xdr:row>39</xdr:row>
      <xdr:rowOff>25764</xdr:rowOff>
    </xdr:to>
    <xdr:cxnSp macro="">
      <xdr:nvCxnSpPr>
        <xdr:cNvPr id="509" name="直線コネクタ 508"/>
        <xdr:cNvCxnSpPr/>
      </xdr:nvCxnSpPr>
      <xdr:spPr>
        <a:xfrm>
          <a:off x="14592300" y="6693288"/>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133551</xdr:rowOff>
    </xdr:from>
    <xdr:to>
      <xdr:col>76</xdr:col>
      <xdr:colOff>114300</xdr:colOff>
      <xdr:row>39</xdr:row>
      <xdr:rowOff>6738</xdr:rowOff>
    </xdr:to>
    <xdr:cxnSp macro="">
      <xdr:nvCxnSpPr>
        <xdr:cNvPr id="512" name="直線コネクタ 511"/>
        <xdr:cNvCxnSpPr/>
      </xdr:nvCxnSpPr>
      <xdr:spPr>
        <a:xfrm>
          <a:off x="13703300" y="6648651"/>
          <a:ext cx="889000" cy="4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133551</xdr:rowOff>
    </xdr:from>
    <xdr:to>
      <xdr:col>71</xdr:col>
      <xdr:colOff>177800</xdr:colOff>
      <xdr:row>38</xdr:row>
      <xdr:rowOff>166380</xdr:rowOff>
    </xdr:to>
    <xdr:cxnSp macro="">
      <xdr:nvCxnSpPr>
        <xdr:cNvPr id="515" name="直線コネクタ 514"/>
        <xdr:cNvCxnSpPr/>
      </xdr:nvCxnSpPr>
      <xdr:spPr>
        <a:xfrm flipV="1">
          <a:off x="12814300" y="6648651"/>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148120</xdr:rowOff>
    </xdr:from>
    <xdr:to>
      <xdr:col>85</xdr:col>
      <xdr:colOff>177800</xdr:colOff>
      <xdr:row>39</xdr:row>
      <xdr:rowOff>78270</xdr:rowOff>
    </xdr:to>
    <xdr:sp macro="" textlink="">
      <xdr:nvSpPr>
        <xdr:cNvPr id="525" name="楕円 524"/>
        <xdr:cNvSpPr/>
      </xdr:nvSpPr>
      <xdr:spPr>
        <a:xfrm>
          <a:off x="16268700" y="66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146414</xdr:rowOff>
    </xdr:from>
    <xdr:to>
      <xdr:col>81</xdr:col>
      <xdr:colOff>101600</xdr:colOff>
      <xdr:row>39</xdr:row>
      <xdr:rowOff>76564</xdr:rowOff>
    </xdr:to>
    <xdr:sp macro="" textlink="">
      <xdr:nvSpPr>
        <xdr:cNvPr id="527" name="楕円 526"/>
        <xdr:cNvSpPr/>
      </xdr:nvSpPr>
      <xdr:spPr>
        <a:xfrm>
          <a:off x="15430500" y="6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67691</xdr:rowOff>
    </xdr:from>
    <xdr:ext cx="469744" cy="259045"/>
    <xdr:sp macro="" textlink="">
      <xdr:nvSpPr>
        <xdr:cNvPr id="528" name="テキスト ボックス 527"/>
        <xdr:cNvSpPr txBox="1"/>
      </xdr:nvSpPr>
      <xdr:spPr>
        <a:xfrm>
          <a:off x="15246428" y="675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127388</xdr:rowOff>
    </xdr:from>
    <xdr:to>
      <xdr:col>76</xdr:col>
      <xdr:colOff>165100</xdr:colOff>
      <xdr:row>39</xdr:row>
      <xdr:rowOff>57538</xdr:rowOff>
    </xdr:to>
    <xdr:sp macro="" textlink="">
      <xdr:nvSpPr>
        <xdr:cNvPr id="529" name="楕円 528"/>
        <xdr:cNvSpPr/>
      </xdr:nvSpPr>
      <xdr:spPr>
        <a:xfrm>
          <a:off x="14541500" y="66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48665</xdr:rowOff>
    </xdr:from>
    <xdr:ext cx="534377" cy="259045"/>
    <xdr:sp macro="" textlink="">
      <xdr:nvSpPr>
        <xdr:cNvPr id="530" name="テキスト ボックス 529"/>
        <xdr:cNvSpPr txBox="1"/>
      </xdr:nvSpPr>
      <xdr:spPr>
        <a:xfrm>
          <a:off x="14325111" y="67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82751</xdr:rowOff>
    </xdr:from>
    <xdr:to>
      <xdr:col>72</xdr:col>
      <xdr:colOff>38100</xdr:colOff>
      <xdr:row>39</xdr:row>
      <xdr:rowOff>12901</xdr:rowOff>
    </xdr:to>
    <xdr:sp macro="" textlink="">
      <xdr:nvSpPr>
        <xdr:cNvPr id="531" name="楕円 530"/>
        <xdr:cNvSpPr/>
      </xdr:nvSpPr>
      <xdr:spPr>
        <a:xfrm>
          <a:off x="13652500" y="65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29428</xdr:rowOff>
    </xdr:from>
    <xdr:ext cx="534377" cy="259045"/>
    <xdr:sp macro="" textlink="">
      <xdr:nvSpPr>
        <xdr:cNvPr id="532" name="テキスト ボックス 531"/>
        <xdr:cNvSpPr txBox="1"/>
      </xdr:nvSpPr>
      <xdr:spPr>
        <a:xfrm>
          <a:off x="13436111" y="63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115580</xdr:rowOff>
    </xdr:from>
    <xdr:to>
      <xdr:col>67</xdr:col>
      <xdr:colOff>101600</xdr:colOff>
      <xdr:row>39</xdr:row>
      <xdr:rowOff>45730</xdr:rowOff>
    </xdr:to>
    <xdr:sp macro="" textlink="">
      <xdr:nvSpPr>
        <xdr:cNvPr id="533" name="楕円 532"/>
        <xdr:cNvSpPr/>
      </xdr:nvSpPr>
      <xdr:spPr>
        <a:xfrm>
          <a:off x="12763500" y="66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62256</xdr:rowOff>
    </xdr:from>
    <xdr:ext cx="534377" cy="259045"/>
    <xdr:sp macro="" textlink="">
      <xdr:nvSpPr>
        <xdr:cNvPr id="534" name="テキスト ボックス 533"/>
        <xdr:cNvSpPr txBox="1"/>
      </xdr:nvSpPr>
      <xdr:spPr>
        <a:xfrm>
          <a:off x="12547111" y="64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140555</xdr:rowOff>
    </xdr:from>
    <xdr:to>
      <xdr:col>85</xdr:col>
      <xdr:colOff>127000</xdr:colOff>
      <xdr:row>78</xdr:row>
      <xdr:rowOff>38303</xdr:rowOff>
    </xdr:to>
    <xdr:cxnSp macro="">
      <xdr:nvCxnSpPr>
        <xdr:cNvPr id="620" name="直線コネクタ 619"/>
        <xdr:cNvCxnSpPr/>
      </xdr:nvCxnSpPr>
      <xdr:spPr>
        <a:xfrm flipV="1">
          <a:off x="15481300" y="12827855"/>
          <a:ext cx="838200" cy="5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31469</xdr:rowOff>
    </xdr:from>
    <xdr:to>
      <xdr:col>81</xdr:col>
      <xdr:colOff>50800</xdr:colOff>
      <xdr:row>78</xdr:row>
      <xdr:rowOff>38303</xdr:rowOff>
    </xdr:to>
    <xdr:cxnSp macro="">
      <xdr:nvCxnSpPr>
        <xdr:cNvPr id="623" name="直線コネクタ 622"/>
        <xdr:cNvCxnSpPr/>
      </xdr:nvCxnSpPr>
      <xdr:spPr>
        <a:xfrm>
          <a:off x="14592300" y="13404569"/>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19183</xdr:rowOff>
    </xdr:from>
    <xdr:to>
      <xdr:col>76</xdr:col>
      <xdr:colOff>114300</xdr:colOff>
      <xdr:row>78</xdr:row>
      <xdr:rowOff>31469</xdr:rowOff>
    </xdr:to>
    <xdr:cxnSp macro="">
      <xdr:nvCxnSpPr>
        <xdr:cNvPr id="626" name="直線コネクタ 625"/>
        <xdr:cNvCxnSpPr/>
      </xdr:nvCxnSpPr>
      <xdr:spPr>
        <a:xfrm>
          <a:off x="13703300" y="13392283"/>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122055</xdr:rowOff>
    </xdr:from>
    <xdr:to>
      <xdr:col>71</xdr:col>
      <xdr:colOff>177800</xdr:colOff>
      <xdr:row>78</xdr:row>
      <xdr:rowOff>19183</xdr:rowOff>
    </xdr:to>
    <xdr:cxnSp macro="">
      <xdr:nvCxnSpPr>
        <xdr:cNvPr id="629" name="直線コネクタ 628"/>
        <xdr:cNvCxnSpPr/>
      </xdr:nvCxnSpPr>
      <xdr:spPr>
        <a:xfrm>
          <a:off x="12814300" y="1332370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89755</xdr:rowOff>
    </xdr:from>
    <xdr:to>
      <xdr:col>85</xdr:col>
      <xdr:colOff>177800</xdr:colOff>
      <xdr:row>75</xdr:row>
      <xdr:rowOff>19905</xdr:rowOff>
    </xdr:to>
    <xdr:sp macro="" textlink="">
      <xdr:nvSpPr>
        <xdr:cNvPr id="639" name="楕円 638"/>
        <xdr:cNvSpPr/>
      </xdr:nvSpPr>
      <xdr:spPr>
        <a:xfrm>
          <a:off x="16268700" y="12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112632</xdr:rowOff>
    </xdr:from>
    <xdr:ext cx="599010" cy="259045"/>
    <xdr:sp macro="" textlink="">
      <xdr:nvSpPr>
        <xdr:cNvPr id="640" name="公債費該当値テキスト"/>
        <xdr:cNvSpPr txBox="1"/>
      </xdr:nvSpPr>
      <xdr:spPr>
        <a:xfrm>
          <a:off x="16370300" y="1262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158953</xdr:rowOff>
    </xdr:from>
    <xdr:to>
      <xdr:col>81</xdr:col>
      <xdr:colOff>101600</xdr:colOff>
      <xdr:row>78</xdr:row>
      <xdr:rowOff>89103</xdr:rowOff>
    </xdr:to>
    <xdr:sp macro="" textlink="">
      <xdr:nvSpPr>
        <xdr:cNvPr id="641" name="楕円 640"/>
        <xdr:cNvSpPr/>
      </xdr:nvSpPr>
      <xdr:spPr>
        <a:xfrm>
          <a:off x="15430500" y="133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80230</xdr:rowOff>
    </xdr:from>
    <xdr:ext cx="534377" cy="259045"/>
    <xdr:sp macro="" textlink="">
      <xdr:nvSpPr>
        <xdr:cNvPr id="642" name="テキスト ボックス 641"/>
        <xdr:cNvSpPr txBox="1"/>
      </xdr:nvSpPr>
      <xdr:spPr>
        <a:xfrm>
          <a:off x="15214111" y="134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152119</xdr:rowOff>
    </xdr:from>
    <xdr:to>
      <xdr:col>76</xdr:col>
      <xdr:colOff>165100</xdr:colOff>
      <xdr:row>78</xdr:row>
      <xdr:rowOff>82269</xdr:rowOff>
    </xdr:to>
    <xdr:sp macro="" textlink="">
      <xdr:nvSpPr>
        <xdr:cNvPr id="643" name="楕円 642"/>
        <xdr:cNvSpPr/>
      </xdr:nvSpPr>
      <xdr:spPr>
        <a:xfrm>
          <a:off x="14541500" y="133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73396</xdr:rowOff>
    </xdr:from>
    <xdr:ext cx="534377" cy="259045"/>
    <xdr:sp macro="" textlink="">
      <xdr:nvSpPr>
        <xdr:cNvPr id="644" name="テキスト ボックス 643"/>
        <xdr:cNvSpPr txBox="1"/>
      </xdr:nvSpPr>
      <xdr:spPr>
        <a:xfrm>
          <a:off x="14325111" y="134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139833</xdr:rowOff>
    </xdr:from>
    <xdr:to>
      <xdr:col>72</xdr:col>
      <xdr:colOff>38100</xdr:colOff>
      <xdr:row>78</xdr:row>
      <xdr:rowOff>69983</xdr:rowOff>
    </xdr:to>
    <xdr:sp macro="" textlink="">
      <xdr:nvSpPr>
        <xdr:cNvPr id="645" name="楕円 644"/>
        <xdr:cNvSpPr/>
      </xdr:nvSpPr>
      <xdr:spPr>
        <a:xfrm>
          <a:off x="13652500" y="133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61110</xdr:rowOff>
    </xdr:from>
    <xdr:ext cx="599010" cy="259045"/>
    <xdr:sp macro="" textlink="">
      <xdr:nvSpPr>
        <xdr:cNvPr id="646" name="テキスト ボックス 645"/>
        <xdr:cNvSpPr txBox="1"/>
      </xdr:nvSpPr>
      <xdr:spPr>
        <a:xfrm>
          <a:off x="13403795" y="1343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71255</xdr:rowOff>
    </xdr:from>
    <xdr:to>
      <xdr:col>67</xdr:col>
      <xdr:colOff>101600</xdr:colOff>
      <xdr:row>78</xdr:row>
      <xdr:rowOff>1405</xdr:rowOff>
    </xdr:to>
    <xdr:sp macro="" textlink="">
      <xdr:nvSpPr>
        <xdr:cNvPr id="647" name="楕円 646"/>
        <xdr:cNvSpPr/>
      </xdr:nvSpPr>
      <xdr:spPr>
        <a:xfrm>
          <a:off x="12763500" y="13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163982</xdr:rowOff>
    </xdr:from>
    <xdr:ext cx="599010" cy="259045"/>
    <xdr:sp macro="" textlink="">
      <xdr:nvSpPr>
        <xdr:cNvPr id="648" name="テキスト ボックス 647"/>
        <xdr:cNvSpPr txBox="1"/>
      </xdr:nvSpPr>
      <xdr:spPr>
        <a:xfrm>
          <a:off x="12514795" y="1336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49138</xdr:rowOff>
    </xdr:from>
    <xdr:to>
      <xdr:col>85</xdr:col>
      <xdr:colOff>127000</xdr:colOff>
      <xdr:row>97</xdr:row>
      <xdr:rowOff>111291</xdr:rowOff>
    </xdr:to>
    <xdr:cxnSp macro="">
      <xdr:nvCxnSpPr>
        <xdr:cNvPr id="675" name="直線コネクタ 674"/>
        <xdr:cNvCxnSpPr/>
      </xdr:nvCxnSpPr>
      <xdr:spPr>
        <a:xfrm flipV="1">
          <a:off x="15481300" y="16679788"/>
          <a:ext cx="838200" cy="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111291</xdr:rowOff>
    </xdr:from>
    <xdr:to>
      <xdr:col>81</xdr:col>
      <xdr:colOff>50800</xdr:colOff>
      <xdr:row>98</xdr:row>
      <xdr:rowOff>5993</xdr:rowOff>
    </xdr:to>
    <xdr:cxnSp macro="">
      <xdr:nvCxnSpPr>
        <xdr:cNvPr id="678" name="直線コネクタ 677"/>
        <xdr:cNvCxnSpPr/>
      </xdr:nvCxnSpPr>
      <xdr:spPr>
        <a:xfrm flipV="1">
          <a:off x="14592300" y="16741941"/>
          <a:ext cx="889000" cy="6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5993</xdr:rowOff>
    </xdr:from>
    <xdr:to>
      <xdr:col>76</xdr:col>
      <xdr:colOff>114300</xdr:colOff>
      <xdr:row>98</xdr:row>
      <xdr:rowOff>21388</xdr:rowOff>
    </xdr:to>
    <xdr:cxnSp macro="">
      <xdr:nvCxnSpPr>
        <xdr:cNvPr id="681" name="直線コネクタ 680"/>
        <xdr:cNvCxnSpPr/>
      </xdr:nvCxnSpPr>
      <xdr:spPr>
        <a:xfrm flipV="1">
          <a:off x="13703300" y="16808093"/>
          <a:ext cx="889000" cy="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66377</xdr:rowOff>
    </xdr:from>
    <xdr:to>
      <xdr:col>71</xdr:col>
      <xdr:colOff>177800</xdr:colOff>
      <xdr:row>98</xdr:row>
      <xdr:rowOff>21388</xdr:rowOff>
    </xdr:to>
    <xdr:cxnSp macro="">
      <xdr:nvCxnSpPr>
        <xdr:cNvPr id="684" name="直線コネクタ 683"/>
        <xdr:cNvCxnSpPr/>
      </xdr:nvCxnSpPr>
      <xdr:spPr>
        <a:xfrm>
          <a:off x="12814300" y="16697027"/>
          <a:ext cx="8890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169788</xdr:rowOff>
    </xdr:from>
    <xdr:to>
      <xdr:col>85</xdr:col>
      <xdr:colOff>177800</xdr:colOff>
      <xdr:row>97</xdr:row>
      <xdr:rowOff>99938</xdr:rowOff>
    </xdr:to>
    <xdr:sp macro="" textlink="">
      <xdr:nvSpPr>
        <xdr:cNvPr id="694" name="楕円 693"/>
        <xdr:cNvSpPr/>
      </xdr:nvSpPr>
      <xdr:spPr>
        <a:xfrm>
          <a:off x="16268700" y="166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21215</xdr:rowOff>
    </xdr:from>
    <xdr:ext cx="599010" cy="259045"/>
    <xdr:sp macro="" textlink="">
      <xdr:nvSpPr>
        <xdr:cNvPr id="695" name="積立金該当値テキスト"/>
        <xdr:cNvSpPr txBox="1"/>
      </xdr:nvSpPr>
      <xdr:spPr>
        <a:xfrm>
          <a:off x="16370300" y="1648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60491</xdr:rowOff>
    </xdr:from>
    <xdr:to>
      <xdr:col>81</xdr:col>
      <xdr:colOff>101600</xdr:colOff>
      <xdr:row>97</xdr:row>
      <xdr:rowOff>162091</xdr:rowOff>
    </xdr:to>
    <xdr:sp macro="" textlink="">
      <xdr:nvSpPr>
        <xdr:cNvPr id="696" name="楕円 695"/>
        <xdr:cNvSpPr/>
      </xdr:nvSpPr>
      <xdr:spPr>
        <a:xfrm>
          <a:off x="15430500" y="166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7168</xdr:rowOff>
    </xdr:from>
    <xdr:ext cx="599010" cy="259045"/>
    <xdr:sp macro="" textlink="">
      <xdr:nvSpPr>
        <xdr:cNvPr id="697" name="テキスト ボックス 696"/>
        <xdr:cNvSpPr txBox="1"/>
      </xdr:nvSpPr>
      <xdr:spPr>
        <a:xfrm>
          <a:off x="15181795" y="164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126643</xdr:rowOff>
    </xdr:from>
    <xdr:to>
      <xdr:col>76</xdr:col>
      <xdr:colOff>165100</xdr:colOff>
      <xdr:row>98</xdr:row>
      <xdr:rowOff>56793</xdr:rowOff>
    </xdr:to>
    <xdr:sp macro="" textlink="">
      <xdr:nvSpPr>
        <xdr:cNvPr id="698" name="楕円 697"/>
        <xdr:cNvSpPr/>
      </xdr:nvSpPr>
      <xdr:spPr>
        <a:xfrm>
          <a:off x="14541500" y="167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73320</xdr:rowOff>
    </xdr:from>
    <xdr:ext cx="599010" cy="259045"/>
    <xdr:sp macro="" textlink="">
      <xdr:nvSpPr>
        <xdr:cNvPr id="699" name="テキスト ボックス 698"/>
        <xdr:cNvSpPr txBox="1"/>
      </xdr:nvSpPr>
      <xdr:spPr>
        <a:xfrm>
          <a:off x="14292795" y="1653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142038</xdr:rowOff>
    </xdr:from>
    <xdr:to>
      <xdr:col>72</xdr:col>
      <xdr:colOff>38100</xdr:colOff>
      <xdr:row>98</xdr:row>
      <xdr:rowOff>72188</xdr:rowOff>
    </xdr:to>
    <xdr:sp macro="" textlink="">
      <xdr:nvSpPr>
        <xdr:cNvPr id="700" name="楕円 699"/>
        <xdr:cNvSpPr/>
      </xdr:nvSpPr>
      <xdr:spPr>
        <a:xfrm>
          <a:off x="13652500" y="167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88715</xdr:rowOff>
    </xdr:from>
    <xdr:ext cx="599010" cy="259045"/>
    <xdr:sp macro="" textlink="">
      <xdr:nvSpPr>
        <xdr:cNvPr id="701" name="テキスト ボックス 700"/>
        <xdr:cNvSpPr txBox="1"/>
      </xdr:nvSpPr>
      <xdr:spPr>
        <a:xfrm>
          <a:off x="13403795" y="1654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15577</xdr:rowOff>
    </xdr:from>
    <xdr:to>
      <xdr:col>67</xdr:col>
      <xdr:colOff>101600</xdr:colOff>
      <xdr:row>97</xdr:row>
      <xdr:rowOff>117177</xdr:rowOff>
    </xdr:to>
    <xdr:sp macro="" textlink="">
      <xdr:nvSpPr>
        <xdr:cNvPr id="702" name="楕円 701"/>
        <xdr:cNvSpPr/>
      </xdr:nvSpPr>
      <xdr:spPr>
        <a:xfrm>
          <a:off x="12763500" y="166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133704</xdr:rowOff>
    </xdr:from>
    <xdr:ext cx="599010" cy="259045"/>
    <xdr:sp macro="" textlink="">
      <xdr:nvSpPr>
        <xdr:cNvPr id="703" name="テキスト ボックス 702"/>
        <xdr:cNvSpPr txBox="1"/>
      </xdr:nvSpPr>
      <xdr:spPr>
        <a:xfrm>
          <a:off x="12514795" y="1642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143133</xdr:rowOff>
    </xdr:from>
    <xdr:to>
      <xdr:col>116</xdr:col>
      <xdr:colOff>63500</xdr:colOff>
      <xdr:row>76</xdr:row>
      <xdr:rowOff>9897</xdr:rowOff>
    </xdr:to>
    <xdr:cxnSp macro="">
      <xdr:nvCxnSpPr>
        <xdr:cNvPr id="846" name="直線コネクタ 845"/>
        <xdr:cNvCxnSpPr/>
      </xdr:nvCxnSpPr>
      <xdr:spPr>
        <a:xfrm flipV="1">
          <a:off x="21323300" y="13001883"/>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159139</xdr:rowOff>
    </xdr:from>
    <xdr:to>
      <xdr:col>111</xdr:col>
      <xdr:colOff>177800</xdr:colOff>
      <xdr:row>76</xdr:row>
      <xdr:rowOff>9897</xdr:rowOff>
    </xdr:to>
    <xdr:cxnSp macro="">
      <xdr:nvCxnSpPr>
        <xdr:cNvPr id="849" name="直線コネクタ 848"/>
        <xdr:cNvCxnSpPr/>
      </xdr:nvCxnSpPr>
      <xdr:spPr>
        <a:xfrm>
          <a:off x="20434300" y="13017889"/>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159139</xdr:rowOff>
    </xdr:from>
    <xdr:to>
      <xdr:col>107</xdr:col>
      <xdr:colOff>50800</xdr:colOff>
      <xdr:row>76</xdr:row>
      <xdr:rowOff>14591</xdr:rowOff>
    </xdr:to>
    <xdr:cxnSp macro="">
      <xdr:nvCxnSpPr>
        <xdr:cNvPr id="852" name="直線コネクタ 851"/>
        <xdr:cNvCxnSpPr/>
      </xdr:nvCxnSpPr>
      <xdr:spPr>
        <a:xfrm flipV="1">
          <a:off x="19545300" y="13017889"/>
          <a:ext cx="8890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14591</xdr:rowOff>
    </xdr:from>
    <xdr:to>
      <xdr:col>102</xdr:col>
      <xdr:colOff>114300</xdr:colOff>
      <xdr:row>76</xdr:row>
      <xdr:rowOff>38171</xdr:rowOff>
    </xdr:to>
    <xdr:cxnSp macro="">
      <xdr:nvCxnSpPr>
        <xdr:cNvPr id="855" name="直線コネクタ 854"/>
        <xdr:cNvCxnSpPr/>
      </xdr:nvCxnSpPr>
      <xdr:spPr>
        <a:xfrm flipV="1">
          <a:off x="18656300" y="13044791"/>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92333</xdr:rowOff>
    </xdr:from>
    <xdr:to>
      <xdr:col>116</xdr:col>
      <xdr:colOff>114300</xdr:colOff>
      <xdr:row>76</xdr:row>
      <xdr:rowOff>22482</xdr:rowOff>
    </xdr:to>
    <xdr:sp macro="" textlink="">
      <xdr:nvSpPr>
        <xdr:cNvPr id="865" name="楕円 864"/>
        <xdr:cNvSpPr/>
      </xdr:nvSpPr>
      <xdr:spPr>
        <a:xfrm>
          <a:off x="22110700" y="12951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115210</xdr:rowOff>
    </xdr:from>
    <xdr:ext cx="599010" cy="259045"/>
    <xdr:sp macro="" textlink="">
      <xdr:nvSpPr>
        <xdr:cNvPr id="866" name="繰出金該当値テキスト"/>
        <xdr:cNvSpPr txBox="1"/>
      </xdr:nvSpPr>
      <xdr:spPr>
        <a:xfrm>
          <a:off x="22212300" y="1280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130547</xdr:rowOff>
    </xdr:from>
    <xdr:to>
      <xdr:col>112</xdr:col>
      <xdr:colOff>38100</xdr:colOff>
      <xdr:row>76</xdr:row>
      <xdr:rowOff>60697</xdr:rowOff>
    </xdr:to>
    <xdr:sp macro="" textlink="">
      <xdr:nvSpPr>
        <xdr:cNvPr id="867" name="楕円 866"/>
        <xdr:cNvSpPr/>
      </xdr:nvSpPr>
      <xdr:spPr>
        <a:xfrm>
          <a:off x="21272500" y="1298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77224</xdr:rowOff>
    </xdr:from>
    <xdr:ext cx="599010" cy="259045"/>
    <xdr:sp macro="" textlink="">
      <xdr:nvSpPr>
        <xdr:cNvPr id="868" name="テキスト ボックス 867"/>
        <xdr:cNvSpPr txBox="1"/>
      </xdr:nvSpPr>
      <xdr:spPr>
        <a:xfrm>
          <a:off x="21023795" y="1276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108338</xdr:rowOff>
    </xdr:from>
    <xdr:to>
      <xdr:col>107</xdr:col>
      <xdr:colOff>101600</xdr:colOff>
      <xdr:row>76</xdr:row>
      <xdr:rowOff>38488</xdr:rowOff>
    </xdr:to>
    <xdr:sp macro="" textlink="">
      <xdr:nvSpPr>
        <xdr:cNvPr id="869" name="楕円 868"/>
        <xdr:cNvSpPr/>
      </xdr:nvSpPr>
      <xdr:spPr>
        <a:xfrm>
          <a:off x="20383500" y="129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55015</xdr:rowOff>
    </xdr:from>
    <xdr:ext cx="599010" cy="259045"/>
    <xdr:sp macro="" textlink="">
      <xdr:nvSpPr>
        <xdr:cNvPr id="870" name="テキスト ボックス 869"/>
        <xdr:cNvSpPr txBox="1"/>
      </xdr:nvSpPr>
      <xdr:spPr>
        <a:xfrm>
          <a:off x="20134795" y="1274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135241</xdr:rowOff>
    </xdr:from>
    <xdr:to>
      <xdr:col>102</xdr:col>
      <xdr:colOff>165100</xdr:colOff>
      <xdr:row>76</xdr:row>
      <xdr:rowOff>65391</xdr:rowOff>
    </xdr:to>
    <xdr:sp macro="" textlink="">
      <xdr:nvSpPr>
        <xdr:cNvPr id="871" name="楕円 870"/>
        <xdr:cNvSpPr/>
      </xdr:nvSpPr>
      <xdr:spPr>
        <a:xfrm>
          <a:off x="19494500" y="129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81918</xdr:rowOff>
    </xdr:from>
    <xdr:ext cx="599010" cy="259045"/>
    <xdr:sp macro="" textlink="">
      <xdr:nvSpPr>
        <xdr:cNvPr id="872" name="テキスト ボックス 871"/>
        <xdr:cNvSpPr txBox="1"/>
      </xdr:nvSpPr>
      <xdr:spPr>
        <a:xfrm>
          <a:off x="19245795" y="127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158821</xdr:rowOff>
    </xdr:from>
    <xdr:to>
      <xdr:col>98</xdr:col>
      <xdr:colOff>38100</xdr:colOff>
      <xdr:row>76</xdr:row>
      <xdr:rowOff>88971</xdr:rowOff>
    </xdr:to>
    <xdr:sp macro="" textlink="">
      <xdr:nvSpPr>
        <xdr:cNvPr id="873" name="楕円 872"/>
        <xdr:cNvSpPr/>
      </xdr:nvSpPr>
      <xdr:spPr>
        <a:xfrm>
          <a:off x="18605500" y="130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105498</xdr:rowOff>
    </xdr:from>
    <xdr:ext cx="599010" cy="259045"/>
    <xdr:sp macro="" textlink="">
      <xdr:nvSpPr>
        <xdr:cNvPr id="874" name="テキスト ボックス 873"/>
        <xdr:cNvSpPr txBox="1"/>
      </xdr:nvSpPr>
      <xdr:spPr>
        <a:xfrm>
          <a:off x="18356795" y="127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1,682,820</a:t>
          </a:r>
          <a:r>
            <a:rPr kumimoji="1" lang="ja-JP" altLang="ja-JP" sz="1100">
              <a:solidFill>
                <a:schemeClr val="dk1"/>
              </a:solidFill>
              <a:effectLst/>
              <a:latin typeface="+mn-lt"/>
              <a:ea typeface="+mn-ea"/>
              <a:cs typeface="+mn-cs"/>
            </a:rPr>
            <a:t>円となっており、多くの項目で類似団体平均を下回るか、平均値付近で推移してきている。しかし、操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徳島県佐那河内村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2,170
2,160
42.28
3,877,363
3,651,720
175,405
1,624,690
1,513,233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14903</xdr:rowOff>
    </xdr:from>
    <xdr:to>
      <xdr:col>24</xdr:col>
      <xdr:colOff>63500</xdr:colOff>
      <xdr:row>37</xdr:row>
      <xdr:rowOff>22161</xdr:rowOff>
    </xdr:to>
    <xdr:cxnSp macro="">
      <xdr:nvCxnSpPr>
        <xdr:cNvPr id="60" name="直線コネクタ 59"/>
        <xdr:cNvCxnSpPr/>
      </xdr:nvCxnSpPr>
      <xdr:spPr>
        <a:xfrm flipV="1">
          <a:off x="3797300" y="6358553"/>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22161</xdr:rowOff>
    </xdr:from>
    <xdr:to>
      <xdr:col>19</xdr:col>
      <xdr:colOff>177800</xdr:colOff>
      <xdr:row>37</xdr:row>
      <xdr:rowOff>26676</xdr:rowOff>
    </xdr:to>
    <xdr:cxnSp macro="">
      <xdr:nvCxnSpPr>
        <xdr:cNvPr id="63" name="直線コネクタ 62"/>
        <xdr:cNvCxnSpPr/>
      </xdr:nvCxnSpPr>
      <xdr:spPr>
        <a:xfrm flipV="1">
          <a:off x="2908300" y="6365811"/>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22371</xdr:rowOff>
    </xdr:from>
    <xdr:to>
      <xdr:col>15</xdr:col>
      <xdr:colOff>50800</xdr:colOff>
      <xdr:row>37</xdr:row>
      <xdr:rowOff>26676</xdr:rowOff>
    </xdr:to>
    <xdr:cxnSp macro="">
      <xdr:nvCxnSpPr>
        <xdr:cNvPr id="66" name="直線コネクタ 65"/>
        <xdr:cNvCxnSpPr/>
      </xdr:nvCxnSpPr>
      <xdr:spPr>
        <a:xfrm>
          <a:off x="2019300" y="6366021"/>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22371</xdr:rowOff>
    </xdr:from>
    <xdr:to>
      <xdr:col>10</xdr:col>
      <xdr:colOff>114300</xdr:colOff>
      <xdr:row>37</xdr:row>
      <xdr:rowOff>26143</xdr:rowOff>
    </xdr:to>
    <xdr:cxnSp macro="">
      <xdr:nvCxnSpPr>
        <xdr:cNvPr id="69" name="直線コネクタ 68"/>
        <xdr:cNvCxnSpPr/>
      </xdr:nvCxnSpPr>
      <xdr:spPr>
        <a:xfrm flipV="1">
          <a:off x="1130300" y="636602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135553</xdr:rowOff>
    </xdr:from>
    <xdr:to>
      <xdr:col>24</xdr:col>
      <xdr:colOff>114300</xdr:colOff>
      <xdr:row>37</xdr:row>
      <xdr:rowOff>65703</xdr:rowOff>
    </xdr:to>
    <xdr:sp macro="" textlink="">
      <xdr:nvSpPr>
        <xdr:cNvPr id="79" name="楕円 78"/>
        <xdr:cNvSpPr/>
      </xdr:nvSpPr>
      <xdr:spPr>
        <a:xfrm>
          <a:off x="4584700" y="63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158430</xdr:rowOff>
    </xdr:from>
    <xdr:ext cx="534377" cy="259045"/>
    <xdr:sp macro="" textlink="">
      <xdr:nvSpPr>
        <xdr:cNvPr id="80" name="議会費該当値テキスト"/>
        <xdr:cNvSpPr txBox="1"/>
      </xdr:nvSpPr>
      <xdr:spPr>
        <a:xfrm>
          <a:off x="4686300" y="61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142811</xdr:rowOff>
    </xdr:from>
    <xdr:to>
      <xdr:col>20</xdr:col>
      <xdr:colOff>38100</xdr:colOff>
      <xdr:row>37</xdr:row>
      <xdr:rowOff>72961</xdr:rowOff>
    </xdr:to>
    <xdr:sp macro="" textlink="">
      <xdr:nvSpPr>
        <xdr:cNvPr id="81" name="楕円 80"/>
        <xdr:cNvSpPr/>
      </xdr:nvSpPr>
      <xdr:spPr>
        <a:xfrm>
          <a:off x="3746500" y="6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89488</xdr:rowOff>
    </xdr:from>
    <xdr:ext cx="534377" cy="259045"/>
    <xdr:sp macro="" textlink="">
      <xdr:nvSpPr>
        <xdr:cNvPr id="82" name="テキスト ボックス 81"/>
        <xdr:cNvSpPr txBox="1"/>
      </xdr:nvSpPr>
      <xdr:spPr>
        <a:xfrm>
          <a:off x="3530111" y="60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147326</xdr:rowOff>
    </xdr:from>
    <xdr:to>
      <xdr:col>15</xdr:col>
      <xdr:colOff>101600</xdr:colOff>
      <xdr:row>37</xdr:row>
      <xdr:rowOff>77476</xdr:rowOff>
    </xdr:to>
    <xdr:sp macro="" textlink="">
      <xdr:nvSpPr>
        <xdr:cNvPr id="83" name="楕円 82"/>
        <xdr:cNvSpPr/>
      </xdr:nvSpPr>
      <xdr:spPr>
        <a:xfrm>
          <a:off x="2857500" y="63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94003</xdr:rowOff>
    </xdr:from>
    <xdr:ext cx="534377" cy="259045"/>
    <xdr:sp macro="" textlink="">
      <xdr:nvSpPr>
        <xdr:cNvPr id="84" name="テキスト ボックス 83"/>
        <xdr:cNvSpPr txBox="1"/>
      </xdr:nvSpPr>
      <xdr:spPr>
        <a:xfrm>
          <a:off x="2641111" y="60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143021</xdr:rowOff>
    </xdr:from>
    <xdr:to>
      <xdr:col>10</xdr:col>
      <xdr:colOff>165100</xdr:colOff>
      <xdr:row>37</xdr:row>
      <xdr:rowOff>73171</xdr:rowOff>
    </xdr:to>
    <xdr:sp macro="" textlink="">
      <xdr:nvSpPr>
        <xdr:cNvPr id="85" name="楕円 84"/>
        <xdr:cNvSpPr/>
      </xdr:nvSpPr>
      <xdr:spPr>
        <a:xfrm>
          <a:off x="1968500" y="63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89698</xdr:rowOff>
    </xdr:from>
    <xdr:ext cx="534377" cy="259045"/>
    <xdr:sp macro="" textlink="">
      <xdr:nvSpPr>
        <xdr:cNvPr id="86" name="テキスト ボックス 85"/>
        <xdr:cNvSpPr txBox="1"/>
      </xdr:nvSpPr>
      <xdr:spPr>
        <a:xfrm>
          <a:off x="1752111" y="60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146793</xdr:rowOff>
    </xdr:from>
    <xdr:to>
      <xdr:col>6</xdr:col>
      <xdr:colOff>38100</xdr:colOff>
      <xdr:row>37</xdr:row>
      <xdr:rowOff>76943</xdr:rowOff>
    </xdr:to>
    <xdr:sp macro="" textlink="">
      <xdr:nvSpPr>
        <xdr:cNvPr id="87" name="楕円 86"/>
        <xdr:cNvSpPr/>
      </xdr:nvSpPr>
      <xdr:spPr>
        <a:xfrm>
          <a:off x="1079500" y="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93470</xdr:rowOff>
    </xdr:from>
    <xdr:ext cx="534377" cy="259045"/>
    <xdr:sp macro="" textlink="">
      <xdr:nvSpPr>
        <xdr:cNvPr id="88" name="テキスト ボックス 87"/>
        <xdr:cNvSpPr txBox="1"/>
      </xdr:nvSpPr>
      <xdr:spPr>
        <a:xfrm>
          <a:off x="863111" y="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47730</xdr:rowOff>
    </xdr:from>
    <xdr:to>
      <xdr:col>24</xdr:col>
      <xdr:colOff>63500</xdr:colOff>
      <xdr:row>56</xdr:row>
      <xdr:rowOff>150640</xdr:rowOff>
    </xdr:to>
    <xdr:cxnSp macro="">
      <xdr:nvCxnSpPr>
        <xdr:cNvPr id="117" name="直線コネクタ 116"/>
        <xdr:cNvCxnSpPr/>
      </xdr:nvCxnSpPr>
      <xdr:spPr>
        <a:xfrm>
          <a:off x="3797300" y="9477480"/>
          <a:ext cx="838200" cy="2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47730</xdr:rowOff>
    </xdr:from>
    <xdr:to>
      <xdr:col>19</xdr:col>
      <xdr:colOff>177800</xdr:colOff>
      <xdr:row>56</xdr:row>
      <xdr:rowOff>107909</xdr:rowOff>
    </xdr:to>
    <xdr:cxnSp macro="">
      <xdr:nvCxnSpPr>
        <xdr:cNvPr id="120" name="直線コネクタ 119"/>
        <xdr:cNvCxnSpPr/>
      </xdr:nvCxnSpPr>
      <xdr:spPr>
        <a:xfrm flipV="1">
          <a:off x="2908300" y="9477480"/>
          <a:ext cx="889000" cy="2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107909</xdr:rowOff>
    </xdr:from>
    <xdr:to>
      <xdr:col>15</xdr:col>
      <xdr:colOff>50800</xdr:colOff>
      <xdr:row>57</xdr:row>
      <xdr:rowOff>99746</xdr:rowOff>
    </xdr:to>
    <xdr:cxnSp macro="">
      <xdr:nvCxnSpPr>
        <xdr:cNvPr id="123" name="直線コネクタ 122"/>
        <xdr:cNvCxnSpPr/>
      </xdr:nvCxnSpPr>
      <xdr:spPr>
        <a:xfrm flipV="1">
          <a:off x="2019300" y="9709109"/>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119745</xdr:rowOff>
    </xdr:from>
    <xdr:to>
      <xdr:col>10</xdr:col>
      <xdr:colOff>114300</xdr:colOff>
      <xdr:row>57</xdr:row>
      <xdr:rowOff>99746</xdr:rowOff>
    </xdr:to>
    <xdr:cxnSp macro="">
      <xdr:nvCxnSpPr>
        <xdr:cNvPr id="126" name="直線コネクタ 125"/>
        <xdr:cNvCxnSpPr/>
      </xdr:nvCxnSpPr>
      <xdr:spPr>
        <a:xfrm>
          <a:off x="1130300" y="9720945"/>
          <a:ext cx="889000" cy="1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99840</xdr:rowOff>
    </xdr:from>
    <xdr:to>
      <xdr:col>24</xdr:col>
      <xdr:colOff>114300</xdr:colOff>
      <xdr:row>57</xdr:row>
      <xdr:rowOff>29990</xdr:rowOff>
    </xdr:to>
    <xdr:sp macro="" textlink="">
      <xdr:nvSpPr>
        <xdr:cNvPr id="136" name="楕円 135"/>
        <xdr:cNvSpPr/>
      </xdr:nvSpPr>
      <xdr:spPr>
        <a:xfrm>
          <a:off x="4584700" y="97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122717</xdr:rowOff>
    </xdr:from>
    <xdr:ext cx="599010" cy="259045"/>
    <xdr:sp macro="" textlink="">
      <xdr:nvSpPr>
        <xdr:cNvPr id="137" name="総務費該当値テキスト"/>
        <xdr:cNvSpPr txBox="1"/>
      </xdr:nvSpPr>
      <xdr:spPr>
        <a:xfrm>
          <a:off x="4686300" y="955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168380</xdr:rowOff>
    </xdr:from>
    <xdr:to>
      <xdr:col>20</xdr:col>
      <xdr:colOff>38100</xdr:colOff>
      <xdr:row>55</xdr:row>
      <xdr:rowOff>98530</xdr:rowOff>
    </xdr:to>
    <xdr:sp macro="" textlink="">
      <xdr:nvSpPr>
        <xdr:cNvPr id="138" name="楕円 137"/>
        <xdr:cNvSpPr/>
      </xdr:nvSpPr>
      <xdr:spPr>
        <a:xfrm>
          <a:off x="3746500" y="94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115057</xdr:rowOff>
    </xdr:from>
    <xdr:ext cx="599010" cy="259045"/>
    <xdr:sp macro="" textlink="">
      <xdr:nvSpPr>
        <xdr:cNvPr id="139" name="テキスト ボックス 138"/>
        <xdr:cNvSpPr txBox="1"/>
      </xdr:nvSpPr>
      <xdr:spPr>
        <a:xfrm>
          <a:off x="3497795" y="920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57109</xdr:rowOff>
    </xdr:from>
    <xdr:to>
      <xdr:col>15</xdr:col>
      <xdr:colOff>101600</xdr:colOff>
      <xdr:row>56</xdr:row>
      <xdr:rowOff>158709</xdr:rowOff>
    </xdr:to>
    <xdr:sp macro="" textlink="">
      <xdr:nvSpPr>
        <xdr:cNvPr id="140" name="楕円 139"/>
        <xdr:cNvSpPr/>
      </xdr:nvSpPr>
      <xdr:spPr>
        <a:xfrm>
          <a:off x="2857500" y="96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3786</xdr:rowOff>
    </xdr:from>
    <xdr:ext cx="599010" cy="259045"/>
    <xdr:sp macro="" textlink="">
      <xdr:nvSpPr>
        <xdr:cNvPr id="141" name="テキスト ボックス 140"/>
        <xdr:cNvSpPr txBox="1"/>
      </xdr:nvSpPr>
      <xdr:spPr>
        <a:xfrm>
          <a:off x="2608795" y="943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48946</xdr:rowOff>
    </xdr:from>
    <xdr:to>
      <xdr:col>10</xdr:col>
      <xdr:colOff>165100</xdr:colOff>
      <xdr:row>57</xdr:row>
      <xdr:rowOff>150546</xdr:rowOff>
    </xdr:to>
    <xdr:sp macro="" textlink="">
      <xdr:nvSpPr>
        <xdr:cNvPr id="142" name="楕円 141"/>
        <xdr:cNvSpPr/>
      </xdr:nvSpPr>
      <xdr:spPr>
        <a:xfrm>
          <a:off x="1968500" y="98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167073</xdr:rowOff>
    </xdr:from>
    <xdr:ext cx="599010" cy="259045"/>
    <xdr:sp macro="" textlink="">
      <xdr:nvSpPr>
        <xdr:cNvPr id="143" name="テキスト ボックス 142"/>
        <xdr:cNvSpPr txBox="1"/>
      </xdr:nvSpPr>
      <xdr:spPr>
        <a:xfrm>
          <a:off x="1719795" y="959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68945</xdr:rowOff>
    </xdr:from>
    <xdr:to>
      <xdr:col>6</xdr:col>
      <xdr:colOff>38100</xdr:colOff>
      <xdr:row>56</xdr:row>
      <xdr:rowOff>170545</xdr:rowOff>
    </xdr:to>
    <xdr:sp macro="" textlink="">
      <xdr:nvSpPr>
        <xdr:cNvPr id="144" name="楕円 143"/>
        <xdr:cNvSpPr/>
      </xdr:nvSpPr>
      <xdr:spPr>
        <a:xfrm>
          <a:off x="1079500" y="96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15622</xdr:rowOff>
    </xdr:from>
    <xdr:ext cx="599010" cy="259045"/>
    <xdr:sp macro="" textlink="">
      <xdr:nvSpPr>
        <xdr:cNvPr id="145" name="テキスト ボックス 144"/>
        <xdr:cNvSpPr txBox="1"/>
      </xdr:nvSpPr>
      <xdr:spPr>
        <a:xfrm>
          <a:off x="830795" y="944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74039</xdr:rowOff>
    </xdr:from>
    <xdr:to>
      <xdr:col>24</xdr:col>
      <xdr:colOff>63500</xdr:colOff>
      <xdr:row>77</xdr:row>
      <xdr:rowOff>78285</xdr:rowOff>
    </xdr:to>
    <xdr:cxnSp macro="">
      <xdr:nvCxnSpPr>
        <xdr:cNvPr id="177" name="直線コネクタ 176"/>
        <xdr:cNvCxnSpPr/>
      </xdr:nvCxnSpPr>
      <xdr:spPr>
        <a:xfrm>
          <a:off x="3797300" y="13275689"/>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74039</xdr:rowOff>
    </xdr:from>
    <xdr:to>
      <xdr:col>19</xdr:col>
      <xdr:colOff>177800</xdr:colOff>
      <xdr:row>77</xdr:row>
      <xdr:rowOff>151760</xdr:rowOff>
    </xdr:to>
    <xdr:cxnSp macro="">
      <xdr:nvCxnSpPr>
        <xdr:cNvPr id="180" name="直線コネクタ 179"/>
        <xdr:cNvCxnSpPr/>
      </xdr:nvCxnSpPr>
      <xdr:spPr>
        <a:xfrm flipV="1">
          <a:off x="2908300" y="13275689"/>
          <a:ext cx="889000" cy="7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151760</xdr:rowOff>
    </xdr:from>
    <xdr:to>
      <xdr:col>15</xdr:col>
      <xdr:colOff>50800</xdr:colOff>
      <xdr:row>77</xdr:row>
      <xdr:rowOff>160734</xdr:rowOff>
    </xdr:to>
    <xdr:cxnSp macro="">
      <xdr:nvCxnSpPr>
        <xdr:cNvPr id="183" name="直線コネクタ 182"/>
        <xdr:cNvCxnSpPr/>
      </xdr:nvCxnSpPr>
      <xdr:spPr>
        <a:xfrm flipV="1">
          <a:off x="2019300" y="13353410"/>
          <a:ext cx="889000" cy="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160734</xdr:rowOff>
    </xdr:from>
    <xdr:to>
      <xdr:col>10</xdr:col>
      <xdr:colOff>114300</xdr:colOff>
      <xdr:row>78</xdr:row>
      <xdr:rowOff>16915</xdr:rowOff>
    </xdr:to>
    <xdr:cxnSp macro="">
      <xdr:nvCxnSpPr>
        <xdr:cNvPr id="186" name="直線コネクタ 185"/>
        <xdr:cNvCxnSpPr/>
      </xdr:nvCxnSpPr>
      <xdr:spPr>
        <a:xfrm flipV="1">
          <a:off x="1130300" y="13362384"/>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27485</xdr:rowOff>
    </xdr:from>
    <xdr:to>
      <xdr:col>24</xdr:col>
      <xdr:colOff>114300</xdr:colOff>
      <xdr:row>77</xdr:row>
      <xdr:rowOff>129085</xdr:rowOff>
    </xdr:to>
    <xdr:sp macro="" textlink="">
      <xdr:nvSpPr>
        <xdr:cNvPr id="196" name="楕円 195"/>
        <xdr:cNvSpPr/>
      </xdr:nvSpPr>
      <xdr:spPr>
        <a:xfrm>
          <a:off x="4584700" y="132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5912</xdr:rowOff>
    </xdr:from>
    <xdr:ext cx="599010" cy="259045"/>
    <xdr:sp macro="" textlink="">
      <xdr:nvSpPr>
        <xdr:cNvPr id="197" name="民生費該当値テキスト"/>
        <xdr:cNvSpPr txBox="1"/>
      </xdr:nvSpPr>
      <xdr:spPr>
        <a:xfrm>
          <a:off x="4686300" y="132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23239</xdr:rowOff>
    </xdr:from>
    <xdr:to>
      <xdr:col>20</xdr:col>
      <xdr:colOff>38100</xdr:colOff>
      <xdr:row>77</xdr:row>
      <xdr:rowOff>124839</xdr:rowOff>
    </xdr:to>
    <xdr:sp macro="" textlink="">
      <xdr:nvSpPr>
        <xdr:cNvPr id="198" name="楕円 197"/>
        <xdr:cNvSpPr/>
      </xdr:nvSpPr>
      <xdr:spPr>
        <a:xfrm>
          <a:off x="3746500" y="13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115966</xdr:rowOff>
    </xdr:from>
    <xdr:ext cx="599010" cy="259045"/>
    <xdr:sp macro="" textlink="">
      <xdr:nvSpPr>
        <xdr:cNvPr id="199" name="テキスト ボックス 198"/>
        <xdr:cNvSpPr txBox="1"/>
      </xdr:nvSpPr>
      <xdr:spPr>
        <a:xfrm>
          <a:off x="3497795" y="1331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100960</xdr:rowOff>
    </xdr:from>
    <xdr:to>
      <xdr:col>15</xdr:col>
      <xdr:colOff>101600</xdr:colOff>
      <xdr:row>78</xdr:row>
      <xdr:rowOff>31110</xdr:rowOff>
    </xdr:to>
    <xdr:sp macro="" textlink="">
      <xdr:nvSpPr>
        <xdr:cNvPr id="200" name="楕円 199"/>
        <xdr:cNvSpPr/>
      </xdr:nvSpPr>
      <xdr:spPr>
        <a:xfrm>
          <a:off x="2857500" y="133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22237</xdr:rowOff>
    </xdr:from>
    <xdr:ext cx="599010" cy="259045"/>
    <xdr:sp macro="" textlink="">
      <xdr:nvSpPr>
        <xdr:cNvPr id="201" name="テキスト ボックス 200"/>
        <xdr:cNvSpPr txBox="1"/>
      </xdr:nvSpPr>
      <xdr:spPr>
        <a:xfrm>
          <a:off x="2608795" y="133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109934</xdr:rowOff>
    </xdr:from>
    <xdr:to>
      <xdr:col>10</xdr:col>
      <xdr:colOff>165100</xdr:colOff>
      <xdr:row>78</xdr:row>
      <xdr:rowOff>40084</xdr:rowOff>
    </xdr:to>
    <xdr:sp macro="" textlink="">
      <xdr:nvSpPr>
        <xdr:cNvPr id="202" name="楕円 201"/>
        <xdr:cNvSpPr/>
      </xdr:nvSpPr>
      <xdr:spPr>
        <a:xfrm>
          <a:off x="1968500" y="13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31211</xdr:rowOff>
    </xdr:from>
    <xdr:ext cx="599010" cy="259045"/>
    <xdr:sp macro="" textlink="">
      <xdr:nvSpPr>
        <xdr:cNvPr id="203" name="テキスト ボックス 202"/>
        <xdr:cNvSpPr txBox="1"/>
      </xdr:nvSpPr>
      <xdr:spPr>
        <a:xfrm>
          <a:off x="1719795" y="134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137565</xdr:rowOff>
    </xdr:from>
    <xdr:to>
      <xdr:col>6</xdr:col>
      <xdr:colOff>38100</xdr:colOff>
      <xdr:row>78</xdr:row>
      <xdr:rowOff>67715</xdr:rowOff>
    </xdr:to>
    <xdr:sp macro="" textlink="">
      <xdr:nvSpPr>
        <xdr:cNvPr id="204" name="楕円 203"/>
        <xdr:cNvSpPr/>
      </xdr:nvSpPr>
      <xdr:spPr>
        <a:xfrm>
          <a:off x="1079500" y="133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58842</xdr:rowOff>
    </xdr:from>
    <xdr:ext cx="599010" cy="259045"/>
    <xdr:sp macro="" textlink="">
      <xdr:nvSpPr>
        <xdr:cNvPr id="205" name="テキスト ボックス 204"/>
        <xdr:cNvSpPr txBox="1"/>
      </xdr:nvSpPr>
      <xdr:spPr>
        <a:xfrm>
          <a:off x="830795" y="1343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35922</xdr:rowOff>
    </xdr:from>
    <xdr:to>
      <xdr:col>24</xdr:col>
      <xdr:colOff>63500</xdr:colOff>
      <xdr:row>97</xdr:row>
      <xdr:rowOff>61973</xdr:rowOff>
    </xdr:to>
    <xdr:cxnSp macro="">
      <xdr:nvCxnSpPr>
        <xdr:cNvPr id="236" name="直線コネクタ 235"/>
        <xdr:cNvCxnSpPr/>
      </xdr:nvCxnSpPr>
      <xdr:spPr>
        <a:xfrm flipV="1">
          <a:off x="3797300" y="16666572"/>
          <a:ext cx="838200" cy="2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61973</xdr:rowOff>
    </xdr:from>
    <xdr:to>
      <xdr:col>19</xdr:col>
      <xdr:colOff>177800</xdr:colOff>
      <xdr:row>97</xdr:row>
      <xdr:rowOff>150402</xdr:rowOff>
    </xdr:to>
    <xdr:cxnSp macro="">
      <xdr:nvCxnSpPr>
        <xdr:cNvPr id="239" name="直線コネクタ 238"/>
        <xdr:cNvCxnSpPr/>
      </xdr:nvCxnSpPr>
      <xdr:spPr>
        <a:xfrm flipV="1">
          <a:off x="2908300" y="16692623"/>
          <a:ext cx="889000" cy="8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150402</xdr:rowOff>
    </xdr:from>
    <xdr:to>
      <xdr:col>15</xdr:col>
      <xdr:colOff>50800</xdr:colOff>
      <xdr:row>98</xdr:row>
      <xdr:rowOff>4153</xdr:rowOff>
    </xdr:to>
    <xdr:cxnSp macro="">
      <xdr:nvCxnSpPr>
        <xdr:cNvPr id="242" name="直線コネクタ 241"/>
        <xdr:cNvCxnSpPr/>
      </xdr:nvCxnSpPr>
      <xdr:spPr>
        <a:xfrm flipV="1">
          <a:off x="2019300" y="16781052"/>
          <a:ext cx="889000" cy="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4153</xdr:rowOff>
    </xdr:from>
    <xdr:to>
      <xdr:col>10</xdr:col>
      <xdr:colOff>114300</xdr:colOff>
      <xdr:row>98</xdr:row>
      <xdr:rowOff>29074</xdr:rowOff>
    </xdr:to>
    <xdr:cxnSp macro="">
      <xdr:nvCxnSpPr>
        <xdr:cNvPr id="245" name="直線コネクタ 244"/>
        <xdr:cNvCxnSpPr/>
      </xdr:nvCxnSpPr>
      <xdr:spPr>
        <a:xfrm flipV="1">
          <a:off x="1130300" y="16806253"/>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156572</xdr:rowOff>
    </xdr:from>
    <xdr:to>
      <xdr:col>24</xdr:col>
      <xdr:colOff>114300</xdr:colOff>
      <xdr:row>97</xdr:row>
      <xdr:rowOff>86722</xdr:rowOff>
    </xdr:to>
    <xdr:sp macro="" textlink="">
      <xdr:nvSpPr>
        <xdr:cNvPr id="255" name="楕円 254"/>
        <xdr:cNvSpPr/>
      </xdr:nvSpPr>
      <xdr:spPr>
        <a:xfrm>
          <a:off x="4584700" y="166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134999</xdr:rowOff>
    </xdr:from>
    <xdr:ext cx="599010" cy="259045"/>
    <xdr:sp macro="" textlink="">
      <xdr:nvSpPr>
        <xdr:cNvPr id="256" name="衛生費該当値テキスト"/>
        <xdr:cNvSpPr txBox="1"/>
      </xdr:nvSpPr>
      <xdr:spPr>
        <a:xfrm>
          <a:off x="4686300" y="1659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11173</xdr:rowOff>
    </xdr:from>
    <xdr:to>
      <xdr:col>20</xdr:col>
      <xdr:colOff>38100</xdr:colOff>
      <xdr:row>97</xdr:row>
      <xdr:rowOff>112773</xdr:rowOff>
    </xdr:to>
    <xdr:sp macro="" textlink="">
      <xdr:nvSpPr>
        <xdr:cNvPr id="257" name="楕円 256"/>
        <xdr:cNvSpPr/>
      </xdr:nvSpPr>
      <xdr:spPr>
        <a:xfrm>
          <a:off x="3746500" y="16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103900</xdr:rowOff>
    </xdr:from>
    <xdr:ext cx="599010" cy="259045"/>
    <xdr:sp macro="" textlink="">
      <xdr:nvSpPr>
        <xdr:cNvPr id="258" name="テキスト ボックス 257"/>
        <xdr:cNvSpPr txBox="1"/>
      </xdr:nvSpPr>
      <xdr:spPr>
        <a:xfrm>
          <a:off x="3497795" y="167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99602</xdr:rowOff>
    </xdr:from>
    <xdr:to>
      <xdr:col>15</xdr:col>
      <xdr:colOff>101600</xdr:colOff>
      <xdr:row>98</xdr:row>
      <xdr:rowOff>29752</xdr:rowOff>
    </xdr:to>
    <xdr:sp macro="" textlink="">
      <xdr:nvSpPr>
        <xdr:cNvPr id="259" name="楕円 258"/>
        <xdr:cNvSpPr/>
      </xdr:nvSpPr>
      <xdr:spPr>
        <a:xfrm>
          <a:off x="2857500" y="167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20879</xdr:rowOff>
    </xdr:from>
    <xdr:ext cx="534377" cy="259045"/>
    <xdr:sp macro="" textlink="">
      <xdr:nvSpPr>
        <xdr:cNvPr id="260" name="テキスト ボックス 259"/>
        <xdr:cNvSpPr txBox="1"/>
      </xdr:nvSpPr>
      <xdr:spPr>
        <a:xfrm>
          <a:off x="2641111" y="1682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124803</xdr:rowOff>
    </xdr:from>
    <xdr:to>
      <xdr:col>10</xdr:col>
      <xdr:colOff>165100</xdr:colOff>
      <xdr:row>98</xdr:row>
      <xdr:rowOff>54953</xdr:rowOff>
    </xdr:to>
    <xdr:sp macro="" textlink="">
      <xdr:nvSpPr>
        <xdr:cNvPr id="261" name="楕円 260"/>
        <xdr:cNvSpPr/>
      </xdr:nvSpPr>
      <xdr:spPr>
        <a:xfrm>
          <a:off x="1968500" y="167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46080</xdr:rowOff>
    </xdr:from>
    <xdr:ext cx="534377" cy="259045"/>
    <xdr:sp macro="" textlink="">
      <xdr:nvSpPr>
        <xdr:cNvPr id="262" name="テキスト ボックス 261"/>
        <xdr:cNvSpPr txBox="1"/>
      </xdr:nvSpPr>
      <xdr:spPr>
        <a:xfrm>
          <a:off x="1752111" y="168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149724</xdr:rowOff>
    </xdr:from>
    <xdr:to>
      <xdr:col>6</xdr:col>
      <xdr:colOff>38100</xdr:colOff>
      <xdr:row>98</xdr:row>
      <xdr:rowOff>79874</xdr:rowOff>
    </xdr:to>
    <xdr:sp macro="" textlink="">
      <xdr:nvSpPr>
        <xdr:cNvPr id="263" name="楕円 262"/>
        <xdr:cNvSpPr/>
      </xdr:nvSpPr>
      <xdr:spPr>
        <a:xfrm>
          <a:off x="1079500" y="167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71001</xdr:rowOff>
    </xdr:from>
    <xdr:ext cx="534377" cy="259045"/>
    <xdr:sp macro="" textlink="">
      <xdr:nvSpPr>
        <xdr:cNvPr id="264" name="テキスト ボックス 263"/>
        <xdr:cNvSpPr txBox="1"/>
      </xdr:nvSpPr>
      <xdr:spPr>
        <a:xfrm>
          <a:off x="863111" y="1687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86713</xdr:rowOff>
    </xdr:from>
    <xdr:to>
      <xdr:col>55</xdr:col>
      <xdr:colOff>0</xdr:colOff>
      <xdr:row>58</xdr:row>
      <xdr:rowOff>88791</xdr:rowOff>
    </xdr:to>
    <xdr:cxnSp macro="">
      <xdr:nvCxnSpPr>
        <xdr:cNvPr id="348" name="直線コネクタ 347"/>
        <xdr:cNvCxnSpPr/>
      </xdr:nvCxnSpPr>
      <xdr:spPr>
        <a:xfrm flipV="1">
          <a:off x="9639300" y="10030813"/>
          <a:ext cx="838200" cy="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88791</xdr:rowOff>
    </xdr:from>
    <xdr:to>
      <xdr:col>50</xdr:col>
      <xdr:colOff>114300</xdr:colOff>
      <xdr:row>58</xdr:row>
      <xdr:rowOff>89640</xdr:rowOff>
    </xdr:to>
    <xdr:cxnSp macro="">
      <xdr:nvCxnSpPr>
        <xdr:cNvPr id="351" name="直線コネクタ 350"/>
        <xdr:cNvCxnSpPr/>
      </xdr:nvCxnSpPr>
      <xdr:spPr>
        <a:xfrm flipV="1">
          <a:off x="8750300" y="10032891"/>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88888</xdr:rowOff>
    </xdr:from>
    <xdr:to>
      <xdr:col>45</xdr:col>
      <xdr:colOff>177800</xdr:colOff>
      <xdr:row>58</xdr:row>
      <xdr:rowOff>89640</xdr:rowOff>
    </xdr:to>
    <xdr:cxnSp macro="">
      <xdr:nvCxnSpPr>
        <xdr:cNvPr id="354" name="直線コネクタ 353"/>
        <xdr:cNvCxnSpPr/>
      </xdr:nvCxnSpPr>
      <xdr:spPr>
        <a:xfrm>
          <a:off x="7861300" y="10032988"/>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88888</xdr:rowOff>
    </xdr:from>
    <xdr:to>
      <xdr:col>41</xdr:col>
      <xdr:colOff>50800</xdr:colOff>
      <xdr:row>58</xdr:row>
      <xdr:rowOff>93625</xdr:rowOff>
    </xdr:to>
    <xdr:cxnSp macro="">
      <xdr:nvCxnSpPr>
        <xdr:cNvPr id="357" name="直線コネクタ 356"/>
        <xdr:cNvCxnSpPr/>
      </xdr:nvCxnSpPr>
      <xdr:spPr>
        <a:xfrm flipV="1">
          <a:off x="6972300" y="10032988"/>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35913</xdr:rowOff>
    </xdr:from>
    <xdr:to>
      <xdr:col>55</xdr:col>
      <xdr:colOff>50800</xdr:colOff>
      <xdr:row>58</xdr:row>
      <xdr:rowOff>137513</xdr:rowOff>
    </xdr:to>
    <xdr:sp macro="" textlink="">
      <xdr:nvSpPr>
        <xdr:cNvPr id="367" name="楕円 366"/>
        <xdr:cNvSpPr/>
      </xdr:nvSpPr>
      <xdr:spPr>
        <a:xfrm>
          <a:off x="10426700" y="99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37991</xdr:rowOff>
    </xdr:from>
    <xdr:to>
      <xdr:col>50</xdr:col>
      <xdr:colOff>165100</xdr:colOff>
      <xdr:row>58</xdr:row>
      <xdr:rowOff>139591</xdr:rowOff>
    </xdr:to>
    <xdr:sp macro="" textlink="">
      <xdr:nvSpPr>
        <xdr:cNvPr id="369" name="楕円 368"/>
        <xdr:cNvSpPr/>
      </xdr:nvSpPr>
      <xdr:spPr>
        <a:xfrm>
          <a:off x="9588500" y="99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130718</xdr:rowOff>
    </xdr:from>
    <xdr:ext cx="599010" cy="259045"/>
    <xdr:sp macro="" textlink="">
      <xdr:nvSpPr>
        <xdr:cNvPr id="370" name="テキスト ボックス 369"/>
        <xdr:cNvSpPr txBox="1"/>
      </xdr:nvSpPr>
      <xdr:spPr>
        <a:xfrm>
          <a:off x="9339795" y="1007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38840</xdr:rowOff>
    </xdr:from>
    <xdr:to>
      <xdr:col>46</xdr:col>
      <xdr:colOff>38100</xdr:colOff>
      <xdr:row>58</xdr:row>
      <xdr:rowOff>140440</xdr:rowOff>
    </xdr:to>
    <xdr:sp macro="" textlink="">
      <xdr:nvSpPr>
        <xdr:cNvPr id="371" name="楕円 370"/>
        <xdr:cNvSpPr/>
      </xdr:nvSpPr>
      <xdr:spPr>
        <a:xfrm>
          <a:off x="8699500" y="99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131567</xdr:rowOff>
    </xdr:from>
    <xdr:ext cx="599010" cy="259045"/>
    <xdr:sp macro="" textlink="">
      <xdr:nvSpPr>
        <xdr:cNvPr id="372" name="テキスト ボックス 371"/>
        <xdr:cNvSpPr txBox="1"/>
      </xdr:nvSpPr>
      <xdr:spPr>
        <a:xfrm>
          <a:off x="8450795" y="1007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38088</xdr:rowOff>
    </xdr:from>
    <xdr:to>
      <xdr:col>41</xdr:col>
      <xdr:colOff>101600</xdr:colOff>
      <xdr:row>58</xdr:row>
      <xdr:rowOff>139688</xdr:rowOff>
    </xdr:to>
    <xdr:sp macro="" textlink="">
      <xdr:nvSpPr>
        <xdr:cNvPr id="373" name="楕円 372"/>
        <xdr:cNvSpPr/>
      </xdr:nvSpPr>
      <xdr:spPr>
        <a:xfrm>
          <a:off x="7810500" y="99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130815</xdr:rowOff>
    </xdr:from>
    <xdr:ext cx="599010" cy="259045"/>
    <xdr:sp macro="" textlink="">
      <xdr:nvSpPr>
        <xdr:cNvPr id="374" name="テキスト ボックス 373"/>
        <xdr:cNvSpPr txBox="1"/>
      </xdr:nvSpPr>
      <xdr:spPr>
        <a:xfrm>
          <a:off x="7561795" y="1007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42825</xdr:rowOff>
    </xdr:from>
    <xdr:to>
      <xdr:col>36</xdr:col>
      <xdr:colOff>165100</xdr:colOff>
      <xdr:row>58</xdr:row>
      <xdr:rowOff>144425</xdr:rowOff>
    </xdr:to>
    <xdr:sp macro="" textlink="">
      <xdr:nvSpPr>
        <xdr:cNvPr id="375" name="楕円 374"/>
        <xdr:cNvSpPr/>
      </xdr:nvSpPr>
      <xdr:spPr>
        <a:xfrm>
          <a:off x="6921500" y="99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135552</xdr:rowOff>
    </xdr:from>
    <xdr:ext cx="599010" cy="259045"/>
    <xdr:sp macro="" textlink="">
      <xdr:nvSpPr>
        <xdr:cNvPr id="376" name="テキスト ボックス 375"/>
        <xdr:cNvSpPr txBox="1"/>
      </xdr:nvSpPr>
      <xdr:spPr>
        <a:xfrm>
          <a:off x="6672795" y="10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105865</xdr:rowOff>
    </xdr:from>
    <xdr:to>
      <xdr:col>55</xdr:col>
      <xdr:colOff>0</xdr:colOff>
      <xdr:row>78</xdr:row>
      <xdr:rowOff>123940</xdr:rowOff>
    </xdr:to>
    <xdr:cxnSp macro="">
      <xdr:nvCxnSpPr>
        <xdr:cNvPr id="403" name="直線コネクタ 402"/>
        <xdr:cNvCxnSpPr/>
      </xdr:nvCxnSpPr>
      <xdr:spPr>
        <a:xfrm flipV="1">
          <a:off x="9639300" y="13478965"/>
          <a:ext cx="8382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90261</xdr:rowOff>
    </xdr:from>
    <xdr:to>
      <xdr:col>50</xdr:col>
      <xdr:colOff>114300</xdr:colOff>
      <xdr:row>78</xdr:row>
      <xdr:rowOff>123940</xdr:rowOff>
    </xdr:to>
    <xdr:cxnSp macro="">
      <xdr:nvCxnSpPr>
        <xdr:cNvPr id="406" name="直線コネクタ 405"/>
        <xdr:cNvCxnSpPr/>
      </xdr:nvCxnSpPr>
      <xdr:spPr>
        <a:xfrm>
          <a:off x="8750300" y="13463361"/>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90261</xdr:rowOff>
    </xdr:from>
    <xdr:to>
      <xdr:col>45</xdr:col>
      <xdr:colOff>177800</xdr:colOff>
      <xdr:row>78</xdr:row>
      <xdr:rowOff>127929</xdr:rowOff>
    </xdr:to>
    <xdr:cxnSp macro="">
      <xdr:nvCxnSpPr>
        <xdr:cNvPr id="409" name="直線コネクタ 408"/>
        <xdr:cNvCxnSpPr/>
      </xdr:nvCxnSpPr>
      <xdr:spPr>
        <a:xfrm flipV="1">
          <a:off x="7861300" y="13463361"/>
          <a:ext cx="889000" cy="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123814</xdr:rowOff>
    </xdr:from>
    <xdr:to>
      <xdr:col>41</xdr:col>
      <xdr:colOff>50800</xdr:colOff>
      <xdr:row>78</xdr:row>
      <xdr:rowOff>127929</xdr:rowOff>
    </xdr:to>
    <xdr:cxnSp macro="">
      <xdr:nvCxnSpPr>
        <xdr:cNvPr id="412" name="直線コネクタ 411"/>
        <xdr:cNvCxnSpPr/>
      </xdr:nvCxnSpPr>
      <xdr:spPr>
        <a:xfrm>
          <a:off x="6972300" y="134969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55065</xdr:rowOff>
    </xdr:from>
    <xdr:to>
      <xdr:col>55</xdr:col>
      <xdr:colOff>50800</xdr:colOff>
      <xdr:row>78</xdr:row>
      <xdr:rowOff>156665</xdr:rowOff>
    </xdr:to>
    <xdr:sp macro="" textlink="">
      <xdr:nvSpPr>
        <xdr:cNvPr id="422" name="楕円 421"/>
        <xdr:cNvSpPr/>
      </xdr:nvSpPr>
      <xdr:spPr>
        <a:xfrm>
          <a:off x="10426700" y="134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141442</xdr:rowOff>
    </xdr:from>
    <xdr:ext cx="534377" cy="259045"/>
    <xdr:sp macro="" textlink="">
      <xdr:nvSpPr>
        <xdr:cNvPr id="423" name="商工費該当値テキスト"/>
        <xdr:cNvSpPr txBox="1"/>
      </xdr:nvSpPr>
      <xdr:spPr>
        <a:xfrm>
          <a:off x="10528300" y="133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73140</xdr:rowOff>
    </xdr:from>
    <xdr:to>
      <xdr:col>50</xdr:col>
      <xdr:colOff>165100</xdr:colOff>
      <xdr:row>79</xdr:row>
      <xdr:rowOff>3290</xdr:rowOff>
    </xdr:to>
    <xdr:sp macro="" textlink="">
      <xdr:nvSpPr>
        <xdr:cNvPr id="424" name="楕円 423"/>
        <xdr:cNvSpPr/>
      </xdr:nvSpPr>
      <xdr:spPr>
        <a:xfrm>
          <a:off x="9588500" y="134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165867</xdr:rowOff>
    </xdr:from>
    <xdr:ext cx="469744" cy="259045"/>
    <xdr:sp macro="" textlink="">
      <xdr:nvSpPr>
        <xdr:cNvPr id="425" name="テキスト ボックス 424"/>
        <xdr:cNvSpPr txBox="1"/>
      </xdr:nvSpPr>
      <xdr:spPr>
        <a:xfrm>
          <a:off x="9404428" y="135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39461</xdr:rowOff>
    </xdr:from>
    <xdr:to>
      <xdr:col>46</xdr:col>
      <xdr:colOff>38100</xdr:colOff>
      <xdr:row>78</xdr:row>
      <xdr:rowOff>141061</xdr:rowOff>
    </xdr:to>
    <xdr:sp macro="" textlink="">
      <xdr:nvSpPr>
        <xdr:cNvPr id="426" name="楕円 425"/>
        <xdr:cNvSpPr/>
      </xdr:nvSpPr>
      <xdr:spPr>
        <a:xfrm>
          <a:off x="8699500" y="134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132188</xdr:rowOff>
    </xdr:from>
    <xdr:ext cx="534377" cy="259045"/>
    <xdr:sp macro="" textlink="">
      <xdr:nvSpPr>
        <xdr:cNvPr id="427" name="テキスト ボックス 426"/>
        <xdr:cNvSpPr txBox="1"/>
      </xdr:nvSpPr>
      <xdr:spPr>
        <a:xfrm>
          <a:off x="8483111" y="135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77129</xdr:rowOff>
    </xdr:from>
    <xdr:to>
      <xdr:col>41</xdr:col>
      <xdr:colOff>101600</xdr:colOff>
      <xdr:row>79</xdr:row>
      <xdr:rowOff>7279</xdr:rowOff>
    </xdr:to>
    <xdr:sp macro="" textlink="">
      <xdr:nvSpPr>
        <xdr:cNvPr id="428" name="楕円 427"/>
        <xdr:cNvSpPr/>
      </xdr:nvSpPr>
      <xdr:spPr>
        <a:xfrm>
          <a:off x="7810500" y="134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169856</xdr:rowOff>
    </xdr:from>
    <xdr:ext cx="469744" cy="259045"/>
    <xdr:sp macro="" textlink="">
      <xdr:nvSpPr>
        <xdr:cNvPr id="429" name="テキスト ボックス 428"/>
        <xdr:cNvSpPr txBox="1"/>
      </xdr:nvSpPr>
      <xdr:spPr>
        <a:xfrm>
          <a:off x="7626428" y="135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73014</xdr:rowOff>
    </xdr:from>
    <xdr:to>
      <xdr:col>36</xdr:col>
      <xdr:colOff>165100</xdr:colOff>
      <xdr:row>79</xdr:row>
      <xdr:rowOff>3164</xdr:rowOff>
    </xdr:to>
    <xdr:sp macro="" textlink="">
      <xdr:nvSpPr>
        <xdr:cNvPr id="430" name="楕円 429"/>
        <xdr:cNvSpPr/>
      </xdr:nvSpPr>
      <xdr:spPr>
        <a:xfrm>
          <a:off x="6921500" y="134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165741</xdr:rowOff>
    </xdr:from>
    <xdr:ext cx="469744" cy="259045"/>
    <xdr:sp macro="" textlink="">
      <xdr:nvSpPr>
        <xdr:cNvPr id="431" name="テキスト ボックス 430"/>
        <xdr:cNvSpPr txBox="1"/>
      </xdr:nvSpPr>
      <xdr:spPr>
        <a:xfrm>
          <a:off x="6737428" y="1353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85221</xdr:rowOff>
    </xdr:from>
    <xdr:to>
      <xdr:col>55</xdr:col>
      <xdr:colOff>0</xdr:colOff>
      <xdr:row>98</xdr:row>
      <xdr:rowOff>70245</xdr:rowOff>
    </xdr:to>
    <xdr:cxnSp macro="">
      <xdr:nvCxnSpPr>
        <xdr:cNvPr id="464" name="直線コネクタ 463"/>
        <xdr:cNvCxnSpPr/>
      </xdr:nvCxnSpPr>
      <xdr:spPr>
        <a:xfrm flipV="1">
          <a:off x="9639300" y="16715871"/>
          <a:ext cx="838200" cy="1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111365</xdr:rowOff>
    </xdr:from>
    <xdr:to>
      <xdr:col>50</xdr:col>
      <xdr:colOff>114300</xdr:colOff>
      <xdr:row>98</xdr:row>
      <xdr:rowOff>70245</xdr:rowOff>
    </xdr:to>
    <xdr:cxnSp macro="">
      <xdr:nvCxnSpPr>
        <xdr:cNvPr id="467" name="直線コネクタ 466"/>
        <xdr:cNvCxnSpPr/>
      </xdr:nvCxnSpPr>
      <xdr:spPr>
        <a:xfrm>
          <a:off x="8750300" y="16742015"/>
          <a:ext cx="889000" cy="1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111060</xdr:rowOff>
    </xdr:from>
    <xdr:to>
      <xdr:col>45</xdr:col>
      <xdr:colOff>177800</xdr:colOff>
      <xdr:row>97</xdr:row>
      <xdr:rowOff>111365</xdr:rowOff>
    </xdr:to>
    <xdr:cxnSp macro="">
      <xdr:nvCxnSpPr>
        <xdr:cNvPr id="470" name="直線コネクタ 469"/>
        <xdr:cNvCxnSpPr/>
      </xdr:nvCxnSpPr>
      <xdr:spPr>
        <a:xfrm>
          <a:off x="7861300" y="1674171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111060</xdr:rowOff>
    </xdr:from>
    <xdr:to>
      <xdr:col>41</xdr:col>
      <xdr:colOff>50800</xdr:colOff>
      <xdr:row>98</xdr:row>
      <xdr:rowOff>135162</xdr:rowOff>
    </xdr:to>
    <xdr:cxnSp macro="">
      <xdr:nvCxnSpPr>
        <xdr:cNvPr id="473" name="直線コネクタ 472"/>
        <xdr:cNvCxnSpPr/>
      </xdr:nvCxnSpPr>
      <xdr:spPr>
        <a:xfrm flipV="1">
          <a:off x="6972300" y="16741710"/>
          <a:ext cx="889000" cy="19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34421</xdr:rowOff>
    </xdr:from>
    <xdr:to>
      <xdr:col>55</xdr:col>
      <xdr:colOff>50800</xdr:colOff>
      <xdr:row>97</xdr:row>
      <xdr:rowOff>136021</xdr:rowOff>
    </xdr:to>
    <xdr:sp macro="" textlink="">
      <xdr:nvSpPr>
        <xdr:cNvPr id="483" name="楕円 482"/>
        <xdr:cNvSpPr/>
      </xdr:nvSpPr>
      <xdr:spPr>
        <a:xfrm>
          <a:off x="10426700" y="166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12848</xdr:rowOff>
    </xdr:from>
    <xdr:ext cx="599010" cy="259045"/>
    <xdr:sp macro="" textlink="">
      <xdr:nvSpPr>
        <xdr:cNvPr id="484" name="土木費該当値テキスト"/>
        <xdr:cNvSpPr txBox="1"/>
      </xdr:nvSpPr>
      <xdr:spPr>
        <a:xfrm>
          <a:off x="10528300" y="1664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19445</xdr:rowOff>
    </xdr:from>
    <xdr:to>
      <xdr:col>50</xdr:col>
      <xdr:colOff>165100</xdr:colOff>
      <xdr:row>98</xdr:row>
      <xdr:rowOff>121045</xdr:rowOff>
    </xdr:to>
    <xdr:sp macro="" textlink="">
      <xdr:nvSpPr>
        <xdr:cNvPr id="485" name="楕円 484"/>
        <xdr:cNvSpPr/>
      </xdr:nvSpPr>
      <xdr:spPr>
        <a:xfrm>
          <a:off x="9588500" y="16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112172</xdr:rowOff>
    </xdr:from>
    <xdr:ext cx="534377" cy="259045"/>
    <xdr:sp macro="" textlink="">
      <xdr:nvSpPr>
        <xdr:cNvPr id="486" name="テキスト ボックス 485"/>
        <xdr:cNvSpPr txBox="1"/>
      </xdr:nvSpPr>
      <xdr:spPr>
        <a:xfrm>
          <a:off x="9372111" y="16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60565</xdr:rowOff>
    </xdr:from>
    <xdr:to>
      <xdr:col>46</xdr:col>
      <xdr:colOff>38100</xdr:colOff>
      <xdr:row>97</xdr:row>
      <xdr:rowOff>162165</xdr:rowOff>
    </xdr:to>
    <xdr:sp macro="" textlink="">
      <xdr:nvSpPr>
        <xdr:cNvPr id="487" name="楕円 486"/>
        <xdr:cNvSpPr/>
      </xdr:nvSpPr>
      <xdr:spPr>
        <a:xfrm>
          <a:off x="8699500" y="166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153292</xdr:rowOff>
    </xdr:from>
    <xdr:ext cx="599010" cy="259045"/>
    <xdr:sp macro="" textlink="">
      <xdr:nvSpPr>
        <xdr:cNvPr id="488" name="テキスト ボックス 487"/>
        <xdr:cNvSpPr txBox="1"/>
      </xdr:nvSpPr>
      <xdr:spPr>
        <a:xfrm>
          <a:off x="8450795" y="1678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60260</xdr:rowOff>
    </xdr:from>
    <xdr:to>
      <xdr:col>41</xdr:col>
      <xdr:colOff>101600</xdr:colOff>
      <xdr:row>97</xdr:row>
      <xdr:rowOff>161860</xdr:rowOff>
    </xdr:to>
    <xdr:sp macro="" textlink="">
      <xdr:nvSpPr>
        <xdr:cNvPr id="489" name="楕円 488"/>
        <xdr:cNvSpPr/>
      </xdr:nvSpPr>
      <xdr:spPr>
        <a:xfrm>
          <a:off x="7810500" y="166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152987</xdr:rowOff>
    </xdr:from>
    <xdr:ext cx="599010" cy="259045"/>
    <xdr:sp macro="" textlink="">
      <xdr:nvSpPr>
        <xdr:cNvPr id="490" name="テキスト ボックス 489"/>
        <xdr:cNvSpPr txBox="1"/>
      </xdr:nvSpPr>
      <xdr:spPr>
        <a:xfrm>
          <a:off x="7561795" y="1678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84362</xdr:rowOff>
    </xdr:from>
    <xdr:to>
      <xdr:col>36</xdr:col>
      <xdr:colOff>165100</xdr:colOff>
      <xdr:row>99</xdr:row>
      <xdr:rowOff>14512</xdr:rowOff>
    </xdr:to>
    <xdr:sp macro="" textlink="">
      <xdr:nvSpPr>
        <xdr:cNvPr id="491" name="楕円 490"/>
        <xdr:cNvSpPr/>
      </xdr:nvSpPr>
      <xdr:spPr>
        <a:xfrm>
          <a:off x="6921500" y="168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5639</xdr:rowOff>
    </xdr:from>
    <xdr:ext cx="534377" cy="259045"/>
    <xdr:sp macro="" textlink="">
      <xdr:nvSpPr>
        <xdr:cNvPr id="492" name="テキスト ボックス 491"/>
        <xdr:cNvSpPr txBox="1"/>
      </xdr:nvSpPr>
      <xdr:spPr>
        <a:xfrm>
          <a:off x="6705111" y="169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150154</xdr:rowOff>
    </xdr:from>
    <xdr:to>
      <xdr:col>85</xdr:col>
      <xdr:colOff>127000</xdr:colOff>
      <xdr:row>38</xdr:row>
      <xdr:rowOff>44831</xdr:rowOff>
    </xdr:to>
    <xdr:cxnSp macro="">
      <xdr:nvCxnSpPr>
        <xdr:cNvPr id="519" name="直線コネクタ 518"/>
        <xdr:cNvCxnSpPr/>
      </xdr:nvCxnSpPr>
      <xdr:spPr>
        <a:xfrm>
          <a:off x="15481300" y="6493804"/>
          <a:ext cx="838200" cy="6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150154</xdr:rowOff>
    </xdr:from>
    <xdr:to>
      <xdr:col>81</xdr:col>
      <xdr:colOff>50800</xdr:colOff>
      <xdr:row>38</xdr:row>
      <xdr:rowOff>55534</xdr:rowOff>
    </xdr:to>
    <xdr:cxnSp macro="">
      <xdr:nvCxnSpPr>
        <xdr:cNvPr id="522" name="直線コネクタ 521"/>
        <xdr:cNvCxnSpPr/>
      </xdr:nvCxnSpPr>
      <xdr:spPr>
        <a:xfrm flipV="1">
          <a:off x="14592300" y="6493804"/>
          <a:ext cx="889000" cy="7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55534</xdr:rowOff>
    </xdr:from>
    <xdr:to>
      <xdr:col>76</xdr:col>
      <xdr:colOff>114300</xdr:colOff>
      <xdr:row>38</xdr:row>
      <xdr:rowOff>85936</xdr:rowOff>
    </xdr:to>
    <xdr:cxnSp macro="">
      <xdr:nvCxnSpPr>
        <xdr:cNvPr id="525" name="直線コネクタ 524"/>
        <xdr:cNvCxnSpPr/>
      </xdr:nvCxnSpPr>
      <xdr:spPr>
        <a:xfrm flipV="1">
          <a:off x="13703300" y="6570634"/>
          <a:ext cx="889000" cy="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85936</xdr:rowOff>
    </xdr:from>
    <xdr:to>
      <xdr:col>71</xdr:col>
      <xdr:colOff>177800</xdr:colOff>
      <xdr:row>38</xdr:row>
      <xdr:rowOff>94248</xdr:rowOff>
    </xdr:to>
    <xdr:cxnSp macro="">
      <xdr:nvCxnSpPr>
        <xdr:cNvPr id="528" name="直線コネクタ 527"/>
        <xdr:cNvCxnSpPr/>
      </xdr:nvCxnSpPr>
      <xdr:spPr>
        <a:xfrm flipV="1">
          <a:off x="12814300" y="6601036"/>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165481</xdr:rowOff>
    </xdr:from>
    <xdr:to>
      <xdr:col>85</xdr:col>
      <xdr:colOff>177800</xdr:colOff>
      <xdr:row>38</xdr:row>
      <xdr:rowOff>95631</xdr:rowOff>
    </xdr:to>
    <xdr:sp macro="" textlink="">
      <xdr:nvSpPr>
        <xdr:cNvPr id="538" name="楕円 537"/>
        <xdr:cNvSpPr/>
      </xdr:nvSpPr>
      <xdr:spPr>
        <a:xfrm>
          <a:off x="162687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99354</xdr:rowOff>
    </xdr:from>
    <xdr:to>
      <xdr:col>81</xdr:col>
      <xdr:colOff>101600</xdr:colOff>
      <xdr:row>38</xdr:row>
      <xdr:rowOff>29504</xdr:rowOff>
    </xdr:to>
    <xdr:sp macro="" textlink="">
      <xdr:nvSpPr>
        <xdr:cNvPr id="540" name="楕円 539"/>
        <xdr:cNvSpPr/>
      </xdr:nvSpPr>
      <xdr:spPr>
        <a:xfrm>
          <a:off x="15430500" y="644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46031</xdr:rowOff>
    </xdr:from>
    <xdr:ext cx="534377" cy="259045"/>
    <xdr:sp macro="" textlink="">
      <xdr:nvSpPr>
        <xdr:cNvPr id="541" name="テキスト ボックス 540"/>
        <xdr:cNvSpPr txBox="1"/>
      </xdr:nvSpPr>
      <xdr:spPr>
        <a:xfrm>
          <a:off x="15214111" y="62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4734</xdr:rowOff>
    </xdr:from>
    <xdr:to>
      <xdr:col>76</xdr:col>
      <xdr:colOff>165100</xdr:colOff>
      <xdr:row>38</xdr:row>
      <xdr:rowOff>106334</xdr:rowOff>
    </xdr:to>
    <xdr:sp macro="" textlink="">
      <xdr:nvSpPr>
        <xdr:cNvPr id="542" name="楕円 541"/>
        <xdr:cNvSpPr/>
      </xdr:nvSpPr>
      <xdr:spPr>
        <a:xfrm>
          <a:off x="14541500" y="65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97461</xdr:rowOff>
    </xdr:from>
    <xdr:ext cx="534377" cy="259045"/>
    <xdr:sp macro="" textlink="">
      <xdr:nvSpPr>
        <xdr:cNvPr id="543" name="テキスト ボックス 542"/>
        <xdr:cNvSpPr txBox="1"/>
      </xdr:nvSpPr>
      <xdr:spPr>
        <a:xfrm>
          <a:off x="14325111" y="66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35136</xdr:rowOff>
    </xdr:from>
    <xdr:to>
      <xdr:col>72</xdr:col>
      <xdr:colOff>38100</xdr:colOff>
      <xdr:row>38</xdr:row>
      <xdr:rowOff>136736</xdr:rowOff>
    </xdr:to>
    <xdr:sp macro="" textlink="">
      <xdr:nvSpPr>
        <xdr:cNvPr id="544" name="楕円 543"/>
        <xdr:cNvSpPr/>
      </xdr:nvSpPr>
      <xdr:spPr>
        <a:xfrm>
          <a:off x="13652500" y="65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127863</xdr:rowOff>
    </xdr:from>
    <xdr:ext cx="534377" cy="259045"/>
    <xdr:sp macro="" textlink="">
      <xdr:nvSpPr>
        <xdr:cNvPr id="545" name="テキスト ボックス 544"/>
        <xdr:cNvSpPr txBox="1"/>
      </xdr:nvSpPr>
      <xdr:spPr>
        <a:xfrm>
          <a:off x="13436111" y="66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43448</xdr:rowOff>
    </xdr:from>
    <xdr:to>
      <xdr:col>67</xdr:col>
      <xdr:colOff>101600</xdr:colOff>
      <xdr:row>38</xdr:row>
      <xdr:rowOff>145048</xdr:rowOff>
    </xdr:to>
    <xdr:sp macro="" textlink="">
      <xdr:nvSpPr>
        <xdr:cNvPr id="546" name="楕円 545"/>
        <xdr:cNvSpPr/>
      </xdr:nvSpPr>
      <xdr:spPr>
        <a:xfrm>
          <a:off x="12763500" y="65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136175</xdr:rowOff>
    </xdr:from>
    <xdr:ext cx="534377" cy="259045"/>
    <xdr:sp macro="" textlink="">
      <xdr:nvSpPr>
        <xdr:cNvPr id="547" name="テキスト ボックス 546"/>
        <xdr:cNvSpPr txBox="1"/>
      </xdr:nvSpPr>
      <xdr:spPr>
        <a:xfrm>
          <a:off x="12547111" y="66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78132</xdr:rowOff>
    </xdr:from>
    <xdr:to>
      <xdr:col>85</xdr:col>
      <xdr:colOff>127000</xdr:colOff>
      <xdr:row>58</xdr:row>
      <xdr:rowOff>83329</xdr:rowOff>
    </xdr:to>
    <xdr:cxnSp macro="">
      <xdr:nvCxnSpPr>
        <xdr:cNvPr id="576" name="直線コネクタ 575"/>
        <xdr:cNvCxnSpPr/>
      </xdr:nvCxnSpPr>
      <xdr:spPr>
        <a:xfrm flipV="1">
          <a:off x="15481300" y="10022232"/>
          <a:ext cx="8382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52708</xdr:rowOff>
    </xdr:from>
    <xdr:to>
      <xdr:col>81</xdr:col>
      <xdr:colOff>50800</xdr:colOff>
      <xdr:row>58</xdr:row>
      <xdr:rowOff>83329</xdr:rowOff>
    </xdr:to>
    <xdr:cxnSp macro="">
      <xdr:nvCxnSpPr>
        <xdr:cNvPr id="579" name="直線コネクタ 578"/>
        <xdr:cNvCxnSpPr/>
      </xdr:nvCxnSpPr>
      <xdr:spPr>
        <a:xfrm>
          <a:off x="14592300" y="9996808"/>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52708</xdr:rowOff>
    </xdr:from>
    <xdr:to>
      <xdr:col>76</xdr:col>
      <xdr:colOff>114300</xdr:colOff>
      <xdr:row>58</xdr:row>
      <xdr:rowOff>68661</xdr:rowOff>
    </xdr:to>
    <xdr:cxnSp macro="">
      <xdr:nvCxnSpPr>
        <xdr:cNvPr id="582" name="直線コネクタ 581"/>
        <xdr:cNvCxnSpPr/>
      </xdr:nvCxnSpPr>
      <xdr:spPr>
        <a:xfrm flipV="1">
          <a:off x="13703300" y="9996808"/>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48285</xdr:rowOff>
    </xdr:from>
    <xdr:to>
      <xdr:col>71</xdr:col>
      <xdr:colOff>177800</xdr:colOff>
      <xdr:row>58</xdr:row>
      <xdr:rowOff>68661</xdr:rowOff>
    </xdr:to>
    <xdr:cxnSp macro="">
      <xdr:nvCxnSpPr>
        <xdr:cNvPr id="585" name="直線コネクタ 584"/>
        <xdr:cNvCxnSpPr/>
      </xdr:nvCxnSpPr>
      <xdr:spPr>
        <a:xfrm>
          <a:off x="12814300" y="9992385"/>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27332</xdr:rowOff>
    </xdr:from>
    <xdr:to>
      <xdr:col>85</xdr:col>
      <xdr:colOff>177800</xdr:colOff>
      <xdr:row>58</xdr:row>
      <xdr:rowOff>128932</xdr:rowOff>
    </xdr:to>
    <xdr:sp macro="" textlink="">
      <xdr:nvSpPr>
        <xdr:cNvPr id="595" name="楕円 594"/>
        <xdr:cNvSpPr/>
      </xdr:nvSpPr>
      <xdr:spPr>
        <a:xfrm>
          <a:off x="16268700" y="99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113709</xdr:rowOff>
    </xdr:from>
    <xdr:ext cx="534377" cy="259045"/>
    <xdr:sp macro="" textlink="">
      <xdr:nvSpPr>
        <xdr:cNvPr id="596" name="教育費該当値テキスト"/>
        <xdr:cNvSpPr txBox="1"/>
      </xdr:nvSpPr>
      <xdr:spPr>
        <a:xfrm>
          <a:off x="16370300" y="98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32529</xdr:rowOff>
    </xdr:from>
    <xdr:to>
      <xdr:col>81</xdr:col>
      <xdr:colOff>101600</xdr:colOff>
      <xdr:row>58</xdr:row>
      <xdr:rowOff>134129</xdr:rowOff>
    </xdr:to>
    <xdr:sp macro="" textlink="">
      <xdr:nvSpPr>
        <xdr:cNvPr id="597" name="楕円 596"/>
        <xdr:cNvSpPr/>
      </xdr:nvSpPr>
      <xdr:spPr>
        <a:xfrm>
          <a:off x="15430500" y="99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125256</xdr:rowOff>
    </xdr:from>
    <xdr:ext cx="534377" cy="259045"/>
    <xdr:sp macro="" textlink="">
      <xdr:nvSpPr>
        <xdr:cNvPr id="598" name="テキスト ボックス 597"/>
        <xdr:cNvSpPr txBox="1"/>
      </xdr:nvSpPr>
      <xdr:spPr>
        <a:xfrm>
          <a:off x="15214111" y="1006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1908</xdr:rowOff>
    </xdr:from>
    <xdr:to>
      <xdr:col>76</xdr:col>
      <xdr:colOff>165100</xdr:colOff>
      <xdr:row>58</xdr:row>
      <xdr:rowOff>103508</xdr:rowOff>
    </xdr:to>
    <xdr:sp macro="" textlink="">
      <xdr:nvSpPr>
        <xdr:cNvPr id="599" name="楕円 598"/>
        <xdr:cNvSpPr/>
      </xdr:nvSpPr>
      <xdr:spPr>
        <a:xfrm>
          <a:off x="14541500" y="99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94635</xdr:rowOff>
    </xdr:from>
    <xdr:ext cx="534377" cy="259045"/>
    <xdr:sp macro="" textlink="">
      <xdr:nvSpPr>
        <xdr:cNvPr id="600" name="テキスト ボックス 599"/>
        <xdr:cNvSpPr txBox="1"/>
      </xdr:nvSpPr>
      <xdr:spPr>
        <a:xfrm>
          <a:off x="14325111" y="100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17861</xdr:rowOff>
    </xdr:from>
    <xdr:to>
      <xdr:col>72</xdr:col>
      <xdr:colOff>38100</xdr:colOff>
      <xdr:row>58</xdr:row>
      <xdr:rowOff>119461</xdr:rowOff>
    </xdr:to>
    <xdr:sp macro="" textlink="">
      <xdr:nvSpPr>
        <xdr:cNvPr id="601" name="楕円 600"/>
        <xdr:cNvSpPr/>
      </xdr:nvSpPr>
      <xdr:spPr>
        <a:xfrm>
          <a:off x="13652500" y="9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110588</xdr:rowOff>
    </xdr:from>
    <xdr:ext cx="534377" cy="259045"/>
    <xdr:sp macro="" textlink="">
      <xdr:nvSpPr>
        <xdr:cNvPr id="602" name="テキスト ボックス 601"/>
        <xdr:cNvSpPr txBox="1"/>
      </xdr:nvSpPr>
      <xdr:spPr>
        <a:xfrm>
          <a:off x="13436111" y="100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168935</xdr:rowOff>
    </xdr:from>
    <xdr:to>
      <xdr:col>67</xdr:col>
      <xdr:colOff>101600</xdr:colOff>
      <xdr:row>58</xdr:row>
      <xdr:rowOff>99085</xdr:rowOff>
    </xdr:to>
    <xdr:sp macro="" textlink="">
      <xdr:nvSpPr>
        <xdr:cNvPr id="603" name="楕円 602"/>
        <xdr:cNvSpPr/>
      </xdr:nvSpPr>
      <xdr:spPr>
        <a:xfrm>
          <a:off x="12763500" y="99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90212</xdr:rowOff>
    </xdr:from>
    <xdr:ext cx="534377" cy="259045"/>
    <xdr:sp macro="" textlink="">
      <xdr:nvSpPr>
        <xdr:cNvPr id="604" name="テキスト ボックス 603"/>
        <xdr:cNvSpPr txBox="1"/>
      </xdr:nvSpPr>
      <xdr:spPr>
        <a:xfrm>
          <a:off x="12547111" y="100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25764</xdr:rowOff>
    </xdr:from>
    <xdr:to>
      <xdr:col>85</xdr:col>
      <xdr:colOff>127000</xdr:colOff>
      <xdr:row>79</xdr:row>
      <xdr:rowOff>27471</xdr:rowOff>
    </xdr:to>
    <xdr:cxnSp macro="">
      <xdr:nvCxnSpPr>
        <xdr:cNvPr id="633" name="直線コネクタ 632"/>
        <xdr:cNvCxnSpPr/>
      </xdr:nvCxnSpPr>
      <xdr:spPr>
        <a:xfrm>
          <a:off x="15481300" y="13570314"/>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6739</xdr:rowOff>
    </xdr:from>
    <xdr:to>
      <xdr:col>81</xdr:col>
      <xdr:colOff>50800</xdr:colOff>
      <xdr:row>79</xdr:row>
      <xdr:rowOff>25764</xdr:rowOff>
    </xdr:to>
    <xdr:cxnSp macro="">
      <xdr:nvCxnSpPr>
        <xdr:cNvPr id="636" name="直線コネクタ 635"/>
        <xdr:cNvCxnSpPr/>
      </xdr:nvCxnSpPr>
      <xdr:spPr>
        <a:xfrm>
          <a:off x="14592300" y="13551289"/>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133550</xdr:rowOff>
    </xdr:from>
    <xdr:to>
      <xdr:col>76</xdr:col>
      <xdr:colOff>114300</xdr:colOff>
      <xdr:row>79</xdr:row>
      <xdr:rowOff>6739</xdr:rowOff>
    </xdr:to>
    <xdr:cxnSp macro="">
      <xdr:nvCxnSpPr>
        <xdr:cNvPr id="639" name="直線コネクタ 638"/>
        <xdr:cNvCxnSpPr/>
      </xdr:nvCxnSpPr>
      <xdr:spPr>
        <a:xfrm>
          <a:off x="13703300" y="13506650"/>
          <a:ext cx="889000" cy="4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133550</xdr:rowOff>
    </xdr:from>
    <xdr:to>
      <xdr:col>71</xdr:col>
      <xdr:colOff>177800</xdr:colOff>
      <xdr:row>78</xdr:row>
      <xdr:rowOff>166379</xdr:rowOff>
    </xdr:to>
    <xdr:cxnSp macro="">
      <xdr:nvCxnSpPr>
        <xdr:cNvPr id="642" name="直線コネクタ 641"/>
        <xdr:cNvCxnSpPr/>
      </xdr:nvCxnSpPr>
      <xdr:spPr>
        <a:xfrm flipV="1">
          <a:off x="12814300" y="13506650"/>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148121</xdr:rowOff>
    </xdr:from>
    <xdr:to>
      <xdr:col>85</xdr:col>
      <xdr:colOff>177800</xdr:colOff>
      <xdr:row>79</xdr:row>
      <xdr:rowOff>78271</xdr:rowOff>
    </xdr:to>
    <xdr:sp macro="" textlink="">
      <xdr:nvSpPr>
        <xdr:cNvPr id="652" name="楕円 651"/>
        <xdr:cNvSpPr/>
      </xdr:nvSpPr>
      <xdr:spPr>
        <a:xfrm>
          <a:off x="16268700" y="135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146414</xdr:rowOff>
    </xdr:from>
    <xdr:to>
      <xdr:col>81</xdr:col>
      <xdr:colOff>101600</xdr:colOff>
      <xdr:row>79</xdr:row>
      <xdr:rowOff>76564</xdr:rowOff>
    </xdr:to>
    <xdr:sp macro="" textlink="">
      <xdr:nvSpPr>
        <xdr:cNvPr id="654" name="楕円 653"/>
        <xdr:cNvSpPr/>
      </xdr:nvSpPr>
      <xdr:spPr>
        <a:xfrm>
          <a:off x="15430500" y="135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67691</xdr:rowOff>
    </xdr:from>
    <xdr:ext cx="469744" cy="259045"/>
    <xdr:sp macro="" textlink="">
      <xdr:nvSpPr>
        <xdr:cNvPr id="655" name="テキスト ボックス 654"/>
        <xdr:cNvSpPr txBox="1"/>
      </xdr:nvSpPr>
      <xdr:spPr>
        <a:xfrm>
          <a:off x="15246428" y="136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127389</xdr:rowOff>
    </xdr:from>
    <xdr:to>
      <xdr:col>76</xdr:col>
      <xdr:colOff>165100</xdr:colOff>
      <xdr:row>79</xdr:row>
      <xdr:rowOff>57539</xdr:rowOff>
    </xdr:to>
    <xdr:sp macro="" textlink="">
      <xdr:nvSpPr>
        <xdr:cNvPr id="656" name="楕円 655"/>
        <xdr:cNvSpPr/>
      </xdr:nvSpPr>
      <xdr:spPr>
        <a:xfrm>
          <a:off x="14541500" y="135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48666</xdr:rowOff>
    </xdr:from>
    <xdr:ext cx="534377" cy="259045"/>
    <xdr:sp macro="" textlink="">
      <xdr:nvSpPr>
        <xdr:cNvPr id="657" name="テキスト ボックス 656"/>
        <xdr:cNvSpPr txBox="1"/>
      </xdr:nvSpPr>
      <xdr:spPr>
        <a:xfrm>
          <a:off x="14325111" y="135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82750</xdr:rowOff>
    </xdr:from>
    <xdr:to>
      <xdr:col>72</xdr:col>
      <xdr:colOff>38100</xdr:colOff>
      <xdr:row>79</xdr:row>
      <xdr:rowOff>12900</xdr:rowOff>
    </xdr:to>
    <xdr:sp macro="" textlink="">
      <xdr:nvSpPr>
        <xdr:cNvPr id="658" name="楕円 657"/>
        <xdr:cNvSpPr/>
      </xdr:nvSpPr>
      <xdr:spPr>
        <a:xfrm>
          <a:off x="13652500" y="13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29427</xdr:rowOff>
    </xdr:from>
    <xdr:ext cx="534377" cy="259045"/>
    <xdr:sp macro="" textlink="">
      <xdr:nvSpPr>
        <xdr:cNvPr id="659" name="テキスト ボックス 658"/>
        <xdr:cNvSpPr txBox="1"/>
      </xdr:nvSpPr>
      <xdr:spPr>
        <a:xfrm>
          <a:off x="13436111" y="132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115579</xdr:rowOff>
    </xdr:from>
    <xdr:to>
      <xdr:col>67</xdr:col>
      <xdr:colOff>101600</xdr:colOff>
      <xdr:row>79</xdr:row>
      <xdr:rowOff>45729</xdr:rowOff>
    </xdr:to>
    <xdr:sp macro="" textlink="">
      <xdr:nvSpPr>
        <xdr:cNvPr id="660" name="楕円 659"/>
        <xdr:cNvSpPr/>
      </xdr:nvSpPr>
      <xdr:spPr>
        <a:xfrm>
          <a:off x="12763500" y="134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62256</xdr:rowOff>
    </xdr:from>
    <xdr:ext cx="534377" cy="259045"/>
    <xdr:sp macro="" textlink="">
      <xdr:nvSpPr>
        <xdr:cNvPr id="661" name="テキスト ボックス 660"/>
        <xdr:cNvSpPr txBox="1"/>
      </xdr:nvSpPr>
      <xdr:spPr>
        <a:xfrm>
          <a:off x="12547111" y="132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140556</xdr:rowOff>
    </xdr:from>
    <xdr:to>
      <xdr:col>85</xdr:col>
      <xdr:colOff>127000</xdr:colOff>
      <xdr:row>98</xdr:row>
      <xdr:rowOff>38303</xdr:rowOff>
    </xdr:to>
    <xdr:cxnSp macro="">
      <xdr:nvCxnSpPr>
        <xdr:cNvPr id="690" name="直線コネクタ 689"/>
        <xdr:cNvCxnSpPr/>
      </xdr:nvCxnSpPr>
      <xdr:spPr>
        <a:xfrm flipV="1">
          <a:off x="15481300" y="16256856"/>
          <a:ext cx="838200" cy="5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31469</xdr:rowOff>
    </xdr:from>
    <xdr:to>
      <xdr:col>81</xdr:col>
      <xdr:colOff>50800</xdr:colOff>
      <xdr:row>98</xdr:row>
      <xdr:rowOff>38303</xdr:rowOff>
    </xdr:to>
    <xdr:cxnSp macro="">
      <xdr:nvCxnSpPr>
        <xdr:cNvPr id="693" name="直線コネクタ 692"/>
        <xdr:cNvCxnSpPr/>
      </xdr:nvCxnSpPr>
      <xdr:spPr>
        <a:xfrm>
          <a:off x="14592300" y="16833569"/>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19183</xdr:rowOff>
    </xdr:from>
    <xdr:to>
      <xdr:col>76</xdr:col>
      <xdr:colOff>114300</xdr:colOff>
      <xdr:row>98</xdr:row>
      <xdr:rowOff>31469</xdr:rowOff>
    </xdr:to>
    <xdr:cxnSp macro="">
      <xdr:nvCxnSpPr>
        <xdr:cNvPr id="696" name="直線コネクタ 695"/>
        <xdr:cNvCxnSpPr/>
      </xdr:nvCxnSpPr>
      <xdr:spPr>
        <a:xfrm>
          <a:off x="13703300" y="16821283"/>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122055</xdr:rowOff>
    </xdr:from>
    <xdr:to>
      <xdr:col>71</xdr:col>
      <xdr:colOff>177800</xdr:colOff>
      <xdr:row>98</xdr:row>
      <xdr:rowOff>19183</xdr:rowOff>
    </xdr:to>
    <xdr:cxnSp macro="">
      <xdr:nvCxnSpPr>
        <xdr:cNvPr id="699" name="直線コネクタ 698"/>
        <xdr:cNvCxnSpPr/>
      </xdr:nvCxnSpPr>
      <xdr:spPr>
        <a:xfrm>
          <a:off x="12814300" y="1675270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89756</xdr:rowOff>
    </xdr:from>
    <xdr:to>
      <xdr:col>85</xdr:col>
      <xdr:colOff>177800</xdr:colOff>
      <xdr:row>95</xdr:row>
      <xdr:rowOff>19906</xdr:rowOff>
    </xdr:to>
    <xdr:sp macro="" textlink="">
      <xdr:nvSpPr>
        <xdr:cNvPr id="709" name="楕円 708"/>
        <xdr:cNvSpPr/>
      </xdr:nvSpPr>
      <xdr:spPr>
        <a:xfrm>
          <a:off x="16268700" y="162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112633</xdr:rowOff>
    </xdr:from>
    <xdr:ext cx="599010" cy="259045"/>
    <xdr:sp macro="" textlink="">
      <xdr:nvSpPr>
        <xdr:cNvPr id="710" name="公債費該当値テキスト"/>
        <xdr:cNvSpPr txBox="1"/>
      </xdr:nvSpPr>
      <xdr:spPr>
        <a:xfrm>
          <a:off x="16370300" y="1605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158953</xdr:rowOff>
    </xdr:from>
    <xdr:to>
      <xdr:col>81</xdr:col>
      <xdr:colOff>101600</xdr:colOff>
      <xdr:row>98</xdr:row>
      <xdr:rowOff>89103</xdr:rowOff>
    </xdr:to>
    <xdr:sp macro="" textlink="">
      <xdr:nvSpPr>
        <xdr:cNvPr id="711" name="楕円 710"/>
        <xdr:cNvSpPr/>
      </xdr:nvSpPr>
      <xdr:spPr>
        <a:xfrm>
          <a:off x="15430500" y="167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80230</xdr:rowOff>
    </xdr:from>
    <xdr:ext cx="534377" cy="259045"/>
    <xdr:sp macro="" textlink="">
      <xdr:nvSpPr>
        <xdr:cNvPr id="712" name="テキスト ボックス 711"/>
        <xdr:cNvSpPr txBox="1"/>
      </xdr:nvSpPr>
      <xdr:spPr>
        <a:xfrm>
          <a:off x="15214111" y="168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152119</xdr:rowOff>
    </xdr:from>
    <xdr:to>
      <xdr:col>76</xdr:col>
      <xdr:colOff>165100</xdr:colOff>
      <xdr:row>98</xdr:row>
      <xdr:rowOff>82269</xdr:rowOff>
    </xdr:to>
    <xdr:sp macro="" textlink="">
      <xdr:nvSpPr>
        <xdr:cNvPr id="713" name="楕円 712"/>
        <xdr:cNvSpPr/>
      </xdr:nvSpPr>
      <xdr:spPr>
        <a:xfrm>
          <a:off x="14541500" y="167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73396</xdr:rowOff>
    </xdr:from>
    <xdr:ext cx="534377" cy="259045"/>
    <xdr:sp macro="" textlink="">
      <xdr:nvSpPr>
        <xdr:cNvPr id="714" name="テキスト ボックス 713"/>
        <xdr:cNvSpPr txBox="1"/>
      </xdr:nvSpPr>
      <xdr:spPr>
        <a:xfrm>
          <a:off x="14325111" y="168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139833</xdr:rowOff>
    </xdr:from>
    <xdr:to>
      <xdr:col>72</xdr:col>
      <xdr:colOff>38100</xdr:colOff>
      <xdr:row>98</xdr:row>
      <xdr:rowOff>69983</xdr:rowOff>
    </xdr:to>
    <xdr:sp macro="" textlink="">
      <xdr:nvSpPr>
        <xdr:cNvPr id="715" name="楕円 714"/>
        <xdr:cNvSpPr/>
      </xdr:nvSpPr>
      <xdr:spPr>
        <a:xfrm>
          <a:off x="13652500" y="167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61110</xdr:rowOff>
    </xdr:from>
    <xdr:ext cx="599010" cy="259045"/>
    <xdr:sp macro="" textlink="">
      <xdr:nvSpPr>
        <xdr:cNvPr id="716" name="テキスト ボックス 715"/>
        <xdr:cNvSpPr txBox="1"/>
      </xdr:nvSpPr>
      <xdr:spPr>
        <a:xfrm>
          <a:off x="13403795" y="168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71255</xdr:rowOff>
    </xdr:from>
    <xdr:to>
      <xdr:col>67</xdr:col>
      <xdr:colOff>101600</xdr:colOff>
      <xdr:row>98</xdr:row>
      <xdr:rowOff>1405</xdr:rowOff>
    </xdr:to>
    <xdr:sp macro="" textlink="">
      <xdr:nvSpPr>
        <xdr:cNvPr id="717" name="楕円 716"/>
        <xdr:cNvSpPr/>
      </xdr:nvSpPr>
      <xdr:spPr>
        <a:xfrm>
          <a:off x="12763500" y="16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163982</xdr:rowOff>
    </xdr:from>
    <xdr:ext cx="599010" cy="259045"/>
    <xdr:sp macro="" textlink="">
      <xdr:nvSpPr>
        <xdr:cNvPr id="718" name="テキスト ボックス 717"/>
        <xdr:cNvSpPr txBox="1"/>
      </xdr:nvSpPr>
      <xdr:spPr>
        <a:xfrm>
          <a:off x="12514795" y="16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公債費が類似団体平均値を大幅に上回っているが、これは新庁舎整備関連事業の起債を繰上償還したことによるものである。今後は各目的別で公共施設の改修事業や</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GX</a:t>
          </a:r>
          <a:r>
            <a:rPr kumimoji="1" lang="ja-JP" altLang="ja-JP" sz="1100">
              <a:solidFill>
                <a:schemeClr val="dk1"/>
              </a:solidFill>
              <a:effectLst/>
              <a:latin typeface="+mn-lt"/>
              <a:ea typeface="+mn-ea"/>
              <a:cs typeface="+mn-cs"/>
            </a:rPr>
            <a:t>関連事業の支出が増えることが見込まれるが、事業の効果を見極め、無駄のない予算の執行に努める。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財政調整基金、実質収支については、ほぼ横ばいで推移している。実質単年度収支については、令和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年度より庁舎建設などの大規模事業があり、その公債費の増加を見込み、庁舎建設事業の地方債繰上償還を行ったため上昇した。</a:t>
          </a:r>
          <a:endParaRPr lang="ja-JP" altLang="ja-JP" sz="1400">
            <a:effectLst/>
          </a:endParaRPr>
        </a:p>
        <a:p>
          <a:r>
            <a:rPr kumimoji="1" lang="ja-JP" altLang="ja-JP" sz="1100">
              <a:solidFill>
                <a:schemeClr val="dk1"/>
              </a:solidFill>
              <a:effectLst/>
              <a:latin typeface="+mn-lt"/>
              <a:ea typeface="+mn-ea"/>
              <a:cs typeface="+mn-cs"/>
            </a:rPr>
            <a:t>　今後も、事務事業の見直しや行政の効率化・合理化、財源確保を推進し、安定的な財政運営に努める。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全ての会計において赤字額はない。連結実質赤字比率は▲</a:t>
          </a:r>
          <a:r>
            <a:rPr kumimoji="1" lang="en-US" altLang="ja-JP" sz="1100">
              <a:solidFill>
                <a:schemeClr val="dk1"/>
              </a:solidFill>
              <a:effectLst/>
              <a:latin typeface="+mn-lt"/>
              <a:ea typeface="+mn-ea"/>
              <a:cs typeface="+mn-cs"/>
            </a:rPr>
            <a:t>15.88</a:t>
          </a:r>
          <a:r>
            <a:rPr kumimoji="1" lang="ja-JP" altLang="ja-JP" sz="1100">
              <a:solidFill>
                <a:schemeClr val="dk1"/>
              </a:solidFill>
              <a:effectLst/>
              <a:latin typeface="+mn-lt"/>
              <a:ea typeface="+mn-ea"/>
              <a:cs typeface="+mn-cs"/>
            </a:rPr>
            <a:t>であり健全である。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5&#24180;&#24230;/04&#20581;&#20840;&#21270;/04&#12288;R4&#27770;&#31639;&#65306;&#20581;&#20840;&#21270;&#21028;&#26029;&#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5&#24180;&#24230;&#65288;04&#24180;&#24230;&#27770;&#31639;&#65289;/03-1&#65288;&#27770;&#31639;&#32113;&#35336;&#65289;/11-2&#36001;&#28304;&#20181;&#35379;/R4&#36001;&#28304;&#20869;&#3537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38306;&#20418;/&#31532;&#65299;&#12475;&#12463;&#12479;&#12540;/R05/R05.08.10&#12294;&#12304;8&#26376;10&#26085;&#65288;&#26408;&#65289;&#27491;&#21320;&#12294;&#9312;&#12305;&#31532;&#19977;&#12475;&#12463;&#12479;&#12540;&#31561;&#12398;&#29366;&#27841;&#12395;&#38306;&#12377;&#12427;&#35519;&#26619;&#12395;&#12388;&#12356;&#12390;&#65288;&#29031;&#20250;&#65289;/&#30476;&#8658;&#26449;/03_1_&#35519;&#26619;&#31080;&#65297;&#12304;&#20304;&#37027;&#27827;&#20869;&#26449;(0810&#1229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38306;&#20418;/&#27770;&#31639;&#32113;&#35336;&#38306;&#20418;/&#20196;&#21644;05&#24180;&#24230;&#65288;04&#24180;&#24230;&#27770;&#31639;&#65289;/03-1&#65288;&#27770;&#31639;&#32113;&#35336;&#65289;/01&#26908;&#21454;&#35519;&#26360;/03&#20316;&#26989;/&#12304;&#20316;&#26989;&#12305;&#12304;6.9&#20462;&#27491;&#12305;&#9313;&#26908;&#21454;&#35519;&#26360;&#65288;&#24066;&#30010;&#2644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0196;&#21644;05&#24180;&#24230;/06&#36039;&#37329;&#19981;&#36275;/06&#12288;R4&#27770;&#31639;&#65306;&#36039;&#37329;&#19981;&#36275;&#27604;&#29575;&#12395;&#38306;&#12377;&#12427;&#31639;&#23450;&#27096;&#24335;&#65288;&#31639;&#23450;&#27096;&#2433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5919;&#38306;&#20418;/&#36001;&#25919;&#29366;&#27841;&#36039;&#26009;&#38598;/&#20196;&#21644;04&#24180;&#24230;&#20998;&#27770;&#31639;/00&#30476;&#8594;&#26449;/02(3.7&#20462;&#27491;&#20998;&#65289;%20&#36001;&#25919;&#29366;&#27841;&#19968;&#35239;&#34920;&#12304;&#21442;&#32771;&#36039;&#26009;&#65288;R4&#27770;&#31639;&#65289;&#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row r="6">
          <cell r="O6">
            <v>1513233</v>
          </cell>
        </row>
        <row r="29">
          <cell r="D29">
            <v>373632</v>
          </cell>
          <cell r="E29">
            <v>324474</v>
          </cell>
        </row>
        <row r="30">
          <cell r="D30">
            <v>389939</v>
          </cell>
          <cell r="E30">
            <v>374022</v>
          </cell>
        </row>
        <row r="31">
          <cell r="D31">
            <v>52428</v>
          </cell>
          <cell r="E31">
            <v>52046</v>
          </cell>
        </row>
      </sheetData>
      <sheetData sheetId="7">
        <row r="6">
          <cell r="D6">
            <v>3841367</v>
          </cell>
          <cell r="E6">
            <v>3649548</v>
          </cell>
        </row>
        <row r="7">
          <cell r="D7">
            <v>35996</v>
          </cell>
          <cell r="E7">
            <v>2172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１"/>
      <sheetName val="NO.2"/>
      <sheetName val="NO.3"/>
      <sheetName val="NO.4"/>
      <sheetName val="NO.5（人・物）"/>
      <sheetName val="NO.6（維・扶・補）"/>
      <sheetName val="NO.7（公・積・貸・繰）"/>
      <sheetName val="NO.8（普）"/>
      <sheetName val="NO.9（災）"/>
    </sheetNames>
    <sheetDataSet>
      <sheetData sheetId="0"/>
      <sheetData sheetId="1"/>
      <sheetData sheetId="2">
        <row r="57">
          <cell r="D57">
            <v>1018456</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表１"/>
    </sheetNames>
    <sheetDataSet>
      <sheetData sheetId="0">
        <row r="18">
          <cell r="AG18">
            <v>10000</v>
          </cell>
          <cell r="BM18">
            <v>6000</v>
          </cell>
          <cell r="BV18">
            <v>1607</v>
          </cell>
          <cell r="BX18">
            <v>0</v>
          </cell>
          <cell r="DH18">
            <v>28010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１)"/>
      <sheetName val="3-(２)"/>
      <sheetName val="３-(３)"/>
      <sheetName val="３-(４)"/>
      <sheetName val="３-(４)-１"/>
      <sheetName val="３-(４)附表（市町村用）"/>
      <sheetName val="３-(５)"/>
      <sheetName val="３-(６),(７)"/>
      <sheetName val="４"/>
      <sheetName val="５"/>
      <sheetName val="5-1"/>
      <sheetName val="5-2"/>
      <sheetName val="６"/>
      <sheetName val="７"/>
      <sheetName val="８，９"/>
      <sheetName val="１０"/>
      <sheetName val="１１①"/>
      <sheetName val="１１②"/>
      <sheetName val="１１③"/>
      <sheetName val="１１④"/>
      <sheetName val="１２"/>
      <sheetName val="１３"/>
      <sheetName val="１４-(１)"/>
      <sheetName val="１４-(２)"/>
      <sheetName val="１５"/>
      <sheetName val="１６（簡水）"/>
      <sheetName val="１６ (集排)"/>
      <sheetName val="公企20 (R3)"/>
      <sheetName val="公企23（R3）"/>
      <sheetName val="公企26（R3)"/>
      <sheetName val="１７"/>
      <sheetName val="１８"/>
      <sheetName val="１８記入例"/>
      <sheetName val="１９"/>
      <sheetName val="２０"/>
      <sheetName val="２１①"/>
      <sheetName val="２１②"/>
      <sheetName val="２１③"/>
      <sheetName val="２１④"/>
      <sheetName val="２１⑤"/>
      <sheetName val="２２"/>
    </sheetNames>
    <sheetDataSet>
      <sheetData sheetId="0"/>
      <sheetData sheetId="1"/>
      <sheetData sheetId="2"/>
      <sheetData sheetId="3"/>
      <sheetData sheetId="4"/>
      <sheetData sheetId="5"/>
      <sheetData sheetId="6"/>
      <sheetData sheetId="7"/>
      <sheetData sheetId="8"/>
      <sheetData sheetId="9"/>
      <sheetData sheetId="10">
        <row r="27">
          <cell r="D27">
            <v>27044</v>
          </cell>
        </row>
        <row r="28">
          <cell r="D28">
            <v>63299</v>
          </cell>
        </row>
        <row r="29">
          <cell r="D29">
            <v>75684</v>
          </cell>
        </row>
        <row r="34">
          <cell r="D34">
            <v>57500</v>
          </cell>
        </row>
        <row r="35">
          <cell r="D35">
            <v>110839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簡易算定"/>
      <sheetName val="算定"/>
      <sheetName val="２②B"/>
      <sheetName val="２②C"/>
      <sheetName val="２②D"/>
      <sheetName val="経営計画"/>
      <sheetName val="２③A"/>
      <sheetName val="４②③A"/>
      <sheetName val="４②③B"/>
      <sheetName val="集計用データ更新"/>
      <sheetName val="R050401団体コード"/>
    </sheetNames>
    <sheetDataSet>
      <sheetData sheetId="0">
        <row r="29">
          <cell r="J29">
            <v>132559</v>
          </cell>
          <cell r="M29">
            <v>139132</v>
          </cell>
          <cell r="BJ29">
            <v>292553</v>
          </cell>
          <cell r="BK29">
            <v>156223</v>
          </cell>
        </row>
        <row r="30">
          <cell r="J30">
            <v>149804</v>
          </cell>
          <cell r="M30">
            <v>152754</v>
          </cell>
          <cell r="BJ30">
            <v>609131</v>
          </cell>
          <cell r="BK30">
            <v>584156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s>
    <sheetDataSet>
      <sheetData sheetId="0">
        <row r="5">
          <cell r="C5">
            <v>4</v>
          </cell>
          <cell r="D5">
            <v>3</v>
          </cell>
          <cell r="F5">
            <v>1</v>
          </cell>
          <cell r="G5">
            <v>0</v>
          </cell>
          <cell r="H5">
            <v>0</v>
          </cell>
        </row>
        <row r="7">
          <cell r="C7">
            <v>4698</v>
          </cell>
          <cell r="D7">
            <v>3780</v>
          </cell>
          <cell r="F7">
            <v>918</v>
          </cell>
          <cell r="G7">
            <v>1</v>
          </cell>
          <cell r="H7">
            <v>0</v>
          </cell>
        </row>
        <row r="8">
          <cell r="C8">
            <v>112</v>
          </cell>
          <cell r="D8">
            <v>74</v>
          </cell>
          <cell r="F8">
            <v>38</v>
          </cell>
          <cell r="G8">
            <v>0</v>
          </cell>
          <cell r="H8">
            <v>0</v>
          </cell>
        </row>
        <row r="21">
          <cell r="C21">
            <v>350</v>
          </cell>
          <cell r="D21">
            <v>322</v>
          </cell>
          <cell r="F21">
            <v>28</v>
          </cell>
          <cell r="G21">
            <v>0</v>
          </cell>
          <cell r="H21">
            <v>0</v>
          </cell>
        </row>
        <row r="46">
          <cell r="C46">
            <v>81</v>
          </cell>
          <cell r="D46">
            <v>73</v>
          </cell>
          <cell r="F46">
            <v>8</v>
          </cell>
          <cell r="G46">
            <v>0</v>
          </cell>
          <cell r="H46">
            <v>0</v>
          </cell>
        </row>
        <row r="47">
          <cell r="C47">
            <v>139615</v>
          </cell>
          <cell r="D47">
            <v>134963</v>
          </cell>
          <cell r="F47">
            <v>4652</v>
          </cell>
          <cell r="G47">
            <v>0</v>
          </cell>
          <cell r="H4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3877363</v>
      </c>
      <c r="BO4" s="371"/>
      <c r="BP4" s="371"/>
      <c r="BQ4" s="371"/>
      <c r="BR4" s="371"/>
      <c r="BS4" s="371"/>
      <c r="BT4" s="371"/>
      <c r="BU4" s="372"/>
      <c r="BV4" s="370">
        <v>3986513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10</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3651720</v>
      </c>
      <c r="BO5" s="439"/>
      <c r="BP5" s="439"/>
      <c r="BQ5" s="439"/>
      <c r="BR5" s="439"/>
      <c r="BS5" s="439"/>
      <c r="BT5" s="439"/>
      <c r="BU5" s="440"/>
      <c r="BV5" s="438">
        <v>3721692</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78.599999999999994</v>
      </c>
      <c r="CU5" s="405"/>
      <c r="CV5" s="405"/>
      <c r="CW5" s="405"/>
      <c r="CX5" s="405"/>
      <c r="CY5" s="405"/>
      <c r="CZ5" s="405"/>
      <c r="DA5" s="406"/>
      <c r="DB5" s="404">
        <v>74.7</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225643</v>
      </c>
      <c r="BO6" s="439"/>
      <c r="BP6" s="439"/>
      <c r="BQ6" s="439"/>
      <c r="BR6" s="439"/>
      <c r="BS6" s="439"/>
      <c r="BT6" s="439"/>
      <c r="BU6" s="440"/>
      <c r="BV6" s="438">
        <v>264821</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79.3</v>
      </c>
      <c r="CU6" s="445"/>
      <c r="CV6" s="445"/>
      <c r="CW6" s="445"/>
      <c r="CX6" s="445"/>
      <c r="CY6" s="445"/>
      <c r="CZ6" s="445"/>
      <c r="DA6" s="446"/>
      <c r="DB6" s="444">
        <v>77.099999999999994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50238</v>
      </c>
      <c r="BO7" s="439"/>
      <c r="BP7" s="439"/>
      <c r="BQ7" s="439"/>
      <c r="BR7" s="439"/>
      <c r="BS7" s="439"/>
      <c r="BT7" s="439"/>
      <c r="BU7" s="440"/>
      <c r="BV7" s="438">
        <v>97085</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1624690</v>
      </c>
      <c r="CU7" s="439"/>
      <c r="CV7" s="439"/>
      <c r="CW7" s="439"/>
      <c r="CX7" s="439"/>
      <c r="CY7" s="439"/>
      <c r="CZ7" s="439"/>
      <c r="DA7" s="440"/>
      <c r="DB7" s="438">
        <v>1672783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175405</v>
      </c>
      <c r="BO8" s="439"/>
      <c r="BP8" s="439"/>
      <c r="BQ8" s="439"/>
      <c r="BR8" s="439"/>
      <c r="BS8" s="439"/>
      <c r="BT8" s="439"/>
      <c r="BU8" s="440"/>
      <c r="BV8" s="438">
        <v>167736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0.16</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2058</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7669</v>
      </c>
      <c r="BO9" s="439"/>
      <c r="BP9" s="439"/>
      <c r="BQ9" s="439"/>
      <c r="BR9" s="439"/>
      <c r="BS9" s="439"/>
      <c r="BT9" s="439"/>
      <c r="BU9" s="440"/>
      <c r="BV9" s="438">
        <v>68489</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29.2</v>
      </c>
      <c r="CU9" s="405"/>
      <c r="CV9" s="405"/>
      <c r="CW9" s="405"/>
      <c r="CX9" s="405"/>
      <c r="CY9" s="405"/>
      <c r="CZ9" s="405"/>
      <c r="DA9" s="406"/>
      <c r="DB9" s="404">
        <v>9.6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2289</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703</v>
      </c>
      <c r="BO10" s="439"/>
      <c r="BP10" s="439"/>
      <c r="BQ10" s="439"/>
      <c r="BR10" s="439"/>
      <c r="BS10" s="439"/>
      <c r="BT10" s="439"/>
      <c r="BU10" s="440"/>
      <c r="BV10" s="438">
        <v>1059</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692400</v>
      </c>
      <c r="BO11" s="439"/>
      <c r="BP11" s="439"/>
      <c r="BQ11" s="439"/>
      <c r="BR11" s="439"/>
      <c r="BS11" s="439"/>
      <c r="BT11" s="439"/>
      <c r="BU11" s="440"/>
      <c r="BV11" s="438">
        <v>40951</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2170</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2160</v>
      </c>
      <c r="S13" s="492"/>
      <c r="T13" s="492"/>
      <c r="U13" s="492"/>
      <c r="V13" s="493"/>
      <c r="W13" s="417" t="s">
        <v>141</v>
      </c>
      <c r="X13" s="418"/>
      <c r="Y13" s="418"/>
      <c r="Z13" s="418"/>
      <c r="AA13" s="418"/>
      <c r="AB13" s="408"/>
      <c r="AC13" s="458">
        <v>490</v>
      </c>
      <c r="AD13" s="459"/>
      <c r="AE13" s="459"/>
      <c r="AF13" s="459"/>
      <c r="AG13" s="501"/>
      <c r="AH13" s="458">
        <v>542</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700772</v>
      </c>
      <c r="BO13" s="439"/>
      <c r="BP13" s="439"/>
      <c r="BQ13" s="439"/>
      <c r="BR13" s="439"/>
      <c r="BS13" s="439"/>
      <c r="BT13" s="439"/>
      <c r="BU13" s="440"/>
      <c r="BV13" s="438">
        <v>110499</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1.5</v>
      </c>
      <c r="CU13" s="405"/>
      <c r="CV13" s="405"/>
      <c r="CW13" s="405"/>
      <c r="CX13" s="405"/>
      <c r="CY13" s="405"/>
      <c r="CZ13" s="405"/>
      <c r="DA13" s="406"/>
      <c r="DB13" s="404">
        <v>1.8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2203</v>
      </c>
      <c r="S14" s="492"/>
      <c r="T14" s="492"/>
      <c r="U14" s="492"/>
      <c r="V14" s="493"/>
      <c r="W14" s="397"/>
      <c r="X14" s="398"/>
      <c r="Y14" s="398"/>
      <c r="Z14" s="398"/>
      <c r="AA14" s="398"/>
      <c r="AB14" s="387"/>
      <c r="AC14" s="494">
        <v>39.799999999999997</v>
      </c>
      <c r="AD14" s="495"/>
      <c r="AE14" s="495"/>
      <c r="AF14" s="495"/>
      <c r="AG14" s="496"/>
      <c r="AH14" s="494">
        <v>40.4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2194</v>
      </c>
      <c r="S15" s="492"/>
      <c r="T15" s="492"/>
      <c r="U15" s="492"/>
      <c r="V15" s="493"/>
      <c r="W15" s="417" t="s">
        <v>149</v>
      </c>
      <c r="X15" s="418"/>
      <c r="Y15" s="418"/>
      <c r="Z15" s="418"/>
      <c r="AA15" s="418"/>
      <c r="AB15" s="408"/>
      <c r="AC15" s="458">
        <v>225</v>
      </c>
      <c r="AD15" s="459"/>
      <c r="AE15" s="459"/>
      <c r="AF15" s="459"/>
      <c r="AG15" s="501"/>
      <c r="AH15" s="458">
        <v>246</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243845</v>
      </c>
      <c r="BO15" s="371"/>
      <c r="BP15" s="371"/>
      <c r="BQ15" s="371"/>
      <c r="BR15" s="371"/>
      <c r="BS15" s="371"/>
      <c r="BT15" s="371"/>
      <c r="BU15" s="372"/>
      <c r="BV15" s="370">
        <v>232963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18.3</v>
      </c>
      <c r="AD16" s="495"/>
      <c r="AE16" s="495"/>
      <c r="AF16" s="495"/>
      <c r="AG16" s="496"/>
      <c r="AH16" s="494">
        <v>18.399999999999999</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1561937</v>
      </c>
      <c r="BO16" s="439"/>
      <c r="BP16" s="439"/>
      <c r="BQ16" s="439"/>
      <c r="BR16" s="439"/>
      <c r="BS16" s="439"/>
      <c r="BT16" s="439"/>
      <c r="BU16" s="440"/>
      <c r="BV16" s="438">
        <v>1573300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153</v>
      </c>
      <c r="S17" s="514"/>
      <c r="T17" s="514"/>
      <c r="U17" s="514"/>
      <c r="V17" s="515"/>
      <c r="W17" s="417" t="s">
        <v>156</v>
      </c>
      <c r="X17" s="418"/>
      <c r="Y17" s="418"/>
      <c r="Z17" s="418"/>
      <c r="AA17" s="418"/>
      <c r="AB17" s="408"/>
      <c r="AC17" s="458">
        <v>516</v>
      </c>
      <c r="AD17" s="459"/>
      <c r="AE17" s="459"/>
      <c r="AF17" s="459"/>
      <c r="AG17" s="501"/>
      <c r="AH17" s="458">
        <v>552</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293399</v>
      </c>
      <c r="BO17" s="439"/>
      <c r="BP17" s="439"/>
      <c r="BQ17" s="439"/>
      <c r="BR17" s="439"/>
      <c r="BS17" s="439"/>
      <c r="BT17" s="439"/>
      <c r="BU17" s="440"/>
      <c r="BV17" s="438">
        <v>280046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42.28</v>
      </c>
      <c r="M18" s="523"/>
      <c r="N18" s="523"/>
      <c r="O18" s="523"/>
      <c r="P18" s="523"/>
      <c r="Q18" s="523"/>
      <c r="R18" s="524"/>
      <c r="S18" s="524"/>
      <c r="T18" s="524"/>
      <c r="U18" s="524"/>
      <c r="V18" s="525"/>
      <c r="W18" s="419"/>
      <c r="X18" s="420"/>
      <c r="Y18" s="420"/>
      <c r="Z18" s="420"/>
      <c r="AA18" s="420"/>
      <c r="AB18" s="411"/>
      <c r="AC18" s="526">
        <v>41.9</v>
      </c>
      <c r="AD18" s="527"/>
      <c r="AE18" s="527"/>
      <c r="AF18" s="527"/>
      <c r="AG18" s="528"/>
      <c r="AH18" s="526">
        <v>41.2</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1276537</v>
      </c>
      <c r="BO18" s="439"/>
      <c r="BP18" s="439"/>
      <c r="BQ18" s="439"/>
      <c r="BR18" s="439"/>
      <c r="BS18" s="439"/>
      <c r="BT18" s="439"/>
      <c r="BU18" s="440"/>
      <c r="BV18" s="438">
        <v>1257560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49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2964359</v>
      </c>
      <c r="BO19" s="439"/>
      <c r="BP19" s="439"/>
      <c r="BQ19" s="439"/>
      <c r="BR19" s="439"/>
      <c r="BS19" s="439"/>
      <c r="BT19" s="439"/>
      <c r="BU19" s="440"/>
      <c r="BV19" s="438">
        <v>2137437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771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1513233</v>
      </c>
      <c r="BO22" s="371"/>
      <c r="BP22" s="371"/>
      <c r="BQ22" s="371"/>
      <c r="BR22" s="371"/>
      <c r="BS22" s="371"/>
      <c r="BT22" s="371"/>
      <c r="BU22" s="372"/>
      <c r="BV22" s="370">
        <v>2179967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1408005</v>
      </c>
      <c r="BO23" s="439"/>
      <c r="BP23" s="439"/>
      <c r="BQ23" s="439"/>
      <c r="BR23" s="439"/>
      <c r="BS23" s="439"/>
      <c r="BT23" s="439"/>
      <c r="BU23" s="440"/>
      <c r="BV23" s="438">
        <v>1397567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7350</v>
      </c>
      <c r="R24" s="459"/>
      <c r="S24" s="459"/>
      <c r="T24" s="459"/>
      <c r="U24" s="459"/>
      <c r="V24" s="501"/>
      <c r="W24" s="566"/>
      <c r="X24" s="554"/>
      <c r="Y24" s="555"/>
      <c r="Z24" s="457" t="s">
        <v>173</v>
      </c>
      <c r="AA24" s="431"/>
      <c r="AB24" s="431"/>
      <c r="AC24" s="431"/>
      <c r="AD24" s="431"/>
      <c r="AE24" s="431"/>
      <c r="AF24" s="431"/>
      <c r="AG24" s="432"/>
      <c r="AH24" s="458">
        <v>50</v>
      </c>
      <c r="AI24" s="459"/>
      <c r="AJ24" s="459"/>
      <c r="AK24" s="459"/>
      <c r="AL24" s="501"/>
      <c r="AM24" s="458">
        <v>152350</v>
      </c>
      <c r="AN24" s="459"/>
      <c r="AO24" s="459"/>
      <c r="AP24" s="459"/>
      <c r="AQ24" s="459"/>
      <c r="AR24" s="501"/>
      <c r="AS24" s="458">
        <v>3047</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1463176</v>
      </c>
      <c r="BO24" s="439"/>
      <c r="BP24" s="439"/>
      <c r="BQ24" s="439"/>
      <c r="BR24" s="439"/>
      <c r="BS24" s="439"/>
      <c r="BT24" s="439"/>
      <c r="BU24" s="440"/>
      <c r="BV24" s="438">
        <v>2081715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5930</v>
      </c>
      <c r="R25" s="459"/>
      <c r="S25" s="459"/>
      <c r="T25" s="459"/>
      <c r="U25" s="459"/>
      <c r="V25" s="501"/>
      <c r="W25" s="566"/>
      <c r="X25" s="554"/>
      <c r="Y25" s="555"/>
      <c r="Z25" s="457" t="s">
        <v>176</v>
      </c>
      <c r="AA25" s="431"/>
      <c r="AB25" s="431"/>
      <c r="AC25" s="431"/>
      <c r="AD25" s="431"/>
      <c r="AE25" s="431"/>
      <c r="AF25" s="431"/>
      <c r="AG25" s="432"/>
      <c r="AH25" s="458" t="s">
        <v>139</v>
      </c>
      <c r="AI25" s="459"/>
      <c r="AJ25" s="459"/>
      <c r="AK25" s="459"/>
      <c r="AL25" s="501"/>
      <c r="AM25" s="458" t="s">
        <v>139</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t="s">
        <v>139</v>
      </c>
      <c r="BO25" s="371"/>
      <c r="BP25" s="371"/>
      <c r="BQ25" s="371"/>
      <c r="BR25" s="371"/>
      <c r="BS25" s="371"/>
      <c r="BT25" s="371"/>
      <c r="BU25" s="372"/>
      <c r="BV25" s="370" t="s">
        <v>139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5490</v>
      </c>
      <c r="R26" s="459"/>
      <c r="S26" s="459"/>
      <c r="T26" s="459"/>
      <c r="U26" s="459"/>
      <c r="V26" s="501"/>
      <c r="W26" s="566"/>
      <c r="X26" s="554"/>
      <c r="Y26" s="555"/>
      <c r="Z26" s="457" t="s">
        <v>180</v>
      </c>
      <c r="AA26" s="578"/>
      <c r="AB26" s="578"/>
      <c r="AC26" s="578"/>
      <c r="AD26" s="578"/>
      <c r="AE26" s="578"/>
      <c r="AF26" s="578"/>
      <c r="AG26" s="579"/>
      <c r="AH26" s="458">
        <v>1</v>
      </c>
      <c r="AI26" s="459"/>
      <c r="AJ26" s="459"/>
      <c r="AK26" s="459"/>
      <c r="AL26" s="501"/>
      <c r="AM26" s="458" t="s">
        <v>181</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139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2600</v>
      </c>
      <c r="R27" s="459"/>
      <c r="S27" s="459"/>
      <c r="T27" s="459"/>
      <c r="U27" s="459"/>
      <c r="V27" s="501"/>
      <c r="W27" s="566"/>
      <c r="X27" s="554"/>
      <c r="Y27" s="555"/>
      <c r="Z27" s="457" t="s">
        <v>184</v>
      </c>
      <c r="AA27" s="431"/>
      <c r="AB27" s="431"/>
      <c r="AC27" s="431"/>
      <c r="AD27" s="431"/>
      <c r="AE27" s="431"/>
      <c r="AF27" s="431"/>
      <c r="AG27" s="432"/>
      <c r="AH27" s="458" t="s">
        <v>139</v>
      </c>
      <c r="AI27" s="459"/>
      <c r="AJ27" s="459"/>
      <c r="AK27" s="459"/>
      <c r="AL27" s="501"/>
      <c r="AM27" s="458" t="s">
        <v>139</v>
      </c>
      <c r="AN27" s="459"/>
      <c r="AO27" s="459"/>
      <c r="AP27" s="459"/>
      <c r="AQ27" s="459"/>
      <c r="AR27" s="501"/>
      <c r="AS27" s="458" t="s">
        <v>139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112758</v>
      </c>
      <c r="BO27" s="548"/>
      <c r="BP27" s="548"/>
      <c r="BQ27" s="548"/>
      <c r="BR27" s="548"/>
      <c r="BS27" s="548"/>
      <c r="BT27" s="548"/>
      <c r="BU27" s="549"/>
      <c r="BV27" s="547">
        <v>112729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2220</v>
      </c>
      <c r="R28" s="459"/>
      <c r="S28" s="459"/>
      <c r="T28" s="459"/>
      <c r="U28" s="459"/>
      <c r="V28" s="501"/>
      <c r="W28" s="566"/>
      <c r="X28" s="554"/>
      <c r="Y28" s="555"/>
      <c r="Z28" s="457" t="s">
        <v>187</v>
      </c>
      <c r="AA28" s="431"/>
      <c r="AB28" s="431"/>
      <c r="AC28" s="431"/>
      <c r="AD28" s="431"/>
      <c r="AE28" s="431"/>
      <c r="AF28" s="431"/>
      <c r="AG28" s="432"/>
      <c r="AH28" s="458" t="s">
        <v>131</v>
      </c>
      <c r="AI28" s="459"/>
      <c r="AJ28" s="459"/>
      <c r="AK28" s="459"/>
      <c r="AL28" s="501"/>
      <c r="AM28" s="458" t="s">
        <v>139</v>
      </c>
      <c r="AN28" s="459"/>
      <c r="AO28" s="459"/>
      <c r="AP28" s="459"/>
      <c r="AQ28" s="459"/>
      <c r="AR28" s="501"/>
      <c r="AS28" s="458" t="s">
        <v>131</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1407631</v>
      </c>
      <c r="BO28" s="371"/>
      <c r="BP28" s="371"/>
      <c r="BQ28" s="371"/>
      <c r="BR28" s="371"/>
      <c r="BS28" s="371"/>
      <c r="BT28" s="371"/>
      <c r="BU28" s="372"/>
      <c r="BV28" s="370">
        <v>1406928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6</v>
      </c>
      <c r="M29" s="459"/>
      <c r="N29" s="459"/>
      <c r="O29" s="459"/>
      <c r="P29" s="501"/>
      <c r="Q29" s="458">
        <v>1860</v>
      </c>
      <c r="R29" s="459"/>
      <c r="S29" s="459"/>
      <c r="T29" s="459"/>
      <c r="U29" s="459"/>
      <c r="V29" s="501"/>
      <c r="W29" s="567"/>
      <c r="X29" s="568"/>
      <c r="Y29" s="569"/>
      <c r="Z29" s="457" t="s">
        <v>190</v>
      </c>
      <c r="AA29" s="431"/>
      <c r="AB29" s="431"/>
      <c r="AC29" s="431"/>
      <c r="AD29" s="431"/>
      <c r="AE29" s="431"/>
      <c r="AF29" s="431"/>
      <c r="AG29" s="432"/>
      <c r="AH29" s="458">
        <v>50</v>
      </c>
      <c r="AI29" s="459"/>
      <c r="AJ29" s="459"/>
      <c r="AK29" s="459"/>
      <c r="AL29" s="501"/>
      <c r="AM29" s="458">
        <v>152350</v>
      </c>
      <c r="AN29" s="459"/>
      <c r="AO29" s="459"/>
      <c r="AP29" s="459"/>
      <c r="AQ29" s="459"/>
      <c r="AR29" s="501"/>
      <c r="AS29" s="458">
        <v>3047</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844110</v>
      </c>
      <c r="BO29" s="439"/>
      <c r="BP29" s="439"/>
      <c r="BQ29" s="439"/>
      <c r="BR29" s="439"/>
      <c r="BS29" s="439"/>
      <c r="BT29" s="439"/>
      <c r="BU29" s="440"/>
      <c r="BV29" s="438">
        <v>1285994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98.4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1091507</v>
      </c>
      <c r="BO30" s="548"/>
      <c r="BP30" s="548"/>
      <c r="BQ30" s="548"/>
      <c r="BR30" s="548"/>
      <c r="BS30" s="548"/>
      <c r="BT30" s="548"/>
      <c r="BU30" s="549"/>
      <c r="BV30" s="547">
        <v>1046993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201</v>
      </c>
      <c r="X33" s="396"/>
      <c r="Y33" s="396"/>
      <c r="Z33" s="396"/>
      <c r="AA33" s="396"/>
      <c r="AB33" s="396"/>
      <c r="AC33" s="396"/>
      <c r="AD33" s="396"/>
      <c r="AE33" s="396"/>
      <c r="AF33" s="396"/>
      <c r="AG33" s="396"/>
      <c r="AH33" s="396"/>
      <c r="AI33" s="396"/>
      <c r="AJ33" s="396"/>
      <c r="AK33" s="396"/>
      <c r="AL33" s="206"/>
      <c r="AM33" s="425" t="s">
        <v>199</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佐那河内村国民健康保険事業特別会計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佐那河内村簡易水道特別会計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徳島県市町村議会議員公務災害補償等組合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一般財団法人さなごうち</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佐那河内村宅地造成事業特別会計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佐那河内村介護保険事業特別会計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佐那河内村農業集落排水事業特別会計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徳島県市町村総合事務組合（一般会計）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佐那河内村後期高齢者医療特別会計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徳島県市町村総合事務組合（徳島滞納整理機構特別会計）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小松島市外三町村衛生組合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徳島県後期高齢者医療広域連合（一般会計）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徳島県後期高齢者医療広域連合（後期高齢者医療事業会計）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bQyzmkSQVX2BCDFwLj+UjAu6kaDhRK/i2eYci5LyJFW578i+C+aj8X23/s3fYjpWsOsr6OMsKCzAcVgBK3owQ==" saltValue="vRZlP3s6351nFpj/Rp9d6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568</v>
      </c>
      <c r="D34" s="1151"/>
      <c r="E34" s="1152"/>
      <c r="F34" s="32">
        <v>5.5</v>
      </c>
      <c r="G34" s="33">
        <v>4.76</v>
      </c>
      <c r="H34" s="33">
        <v>5.25</v>
      </c>
      <c r="I34" s="33">
        <v>8.18</v>
      </c>
      <c r="J34" s="34">
        <v>8.7100000000000009</v>
      </c>
      <c r="K34" s="22"/>
      <c r="L34" s="22"/>
      <c r="M34" s="22"/>
      <c r="N34" s="22"/>
      <c r="O34" s="22"/>
      <c r="P34" s="22"/>
    </row>
    <row r="35" spans="1:16" ht="39" customHeight="1" x14ac:dyDescent="0.15">
      <c r="A35" s="22"/>
      <c r="B35" s="35"/>
      <c r="C35" s="1145" t="s">
        <v>569</v>
      </c>
      <c r="D35" s="1146"/>
      <c r="E35" s="1147"/>
      <c r="F35" s="36">
        <v>1.74</v>
      </c>
      <c r="G35" s="37">
        <v>2.35</v>
      </c>
      <c r="H35" s="37">
        <v>2.64</v>
      </c>
      <c r="I35" s="37">
        <v>2.38</v>
      </c>
      <c r="J35" s="38">
        <v>3.02</v>
      </c>
      <c r="K35" s="22"/>
      <c r="L35" s="22"/>
      <c r="M35" s="22"/>
      <c r="N35" s="22"/>
      <c r="O35" s="22"/>
      <c r="P35" s="22"/>
    </row>
    <row r="36" spans="1:16" ht="39" customHeight="1" x14ac:dyDescent="0.15">
      <c r="A36" s="22"/>
      <c r="B36" s="35"/>
      <c r="C36" s="1145" t="s">
        <v>570</v>
      </c>
      <c r="D36" s="1146"/>
      <c r="E36" s="1147"/>
      <c r="F36" s="36" t="s">
        <v>521</v>
      </c>
      <c r="G36" s="37">
        <v>0</v>
      </c>
      <c r="H36" s="37">
        <v>1.2</v>
      </c>
      <c r="I36" s="37">
        <v>1.84</v>
      </c>
      <c r="J36" s="38">
        <v>2.08</v>
      </c>
      <c r="K36" s="22"/>
      <c r="L36" s="22"/>
      <c r="M36" s="22"/>
      <c r="N36" s="22"/>
      <c r="O36" s="22"/>
      <c r="P36" s="22"/>
    </row>
    <row r="37" spans="1:16" ht="39" customHeight="1" x14ac:dyDescent="0.15">
      <c r="A37" s="22"/>
      <c r="B37" s="35"/>
      <c r="C37" s="1145" t="s">
        <v>571</v>
      </c>
      <c r="D37" s="1146"/>
      <c r="E37" s="1147"/>
      <c r="F37" s="36">
        <v>0.6</v>
      </c>
      <c r="G37" s="37">
        <v>1.55</v>
      </c>
      <c r="H37" s="37">
        <v>1.08</v>
      </c>
      <c r="I37" s="37">
        <v>1.2</v>
      </c>
      <c r="J37" s="38">
        <v>0.97</v>
      </c>
      <c r="K37" s="22"/>
      <c r="L37" s="22"/>
      <c r="M37" s="22"/>
      <c r="N37" s="22"/>
      <c r="O37" s="22"/>
      <c r="P37" s="22"/>
    </row>
    <row r="38" spans="1:16" ht="39" customHeight="1" x14ac:dyDescent="0.15">
      <c r="A38" s="22"/>
      <c r="B38" s="35"/>
      <c r="C38" s="1145" t="s">
        <v>572</v>
      </c>
      <c r="D38" s="1146"/>
      <c r="E38" s="1147"/>
      <c r="F38" s="36">
        <v>0.06</v>
      </c>
      <c r="G38" s="37">
        <v>0.38</v>
      </c>
      <c r="H38" s="37">
        <v>0.28999999999999998</v>
      </c>
      <c r="I38" s="37">
        <v>0.02</v>
      </c>
      <c r="J38" s="38">
        <v>0.4</v>
      </c>
      <c r="K38" s="22"/>
      <c r="L38" s="22"/>
      <c r="M38" s="22"/>
      <c r="N38" s="22"/>
      <c r="O38" s="22"/>
      <c r="P38" s="22"/>
    </row>
    <row r="39" spans="1:16" ht="39" customHeight="1" x14ac:dyDescent="0.15">
      <c r="A39" s="22"/>
      <c r="B39" s="35"/>
      <c r="C39" s="1145" t="s">
        <v>573</v>
      </c>
      <c r="D39" s="1146"/>
      <c r="E39" s="1147"/>
      <c r="F39" s="36">
        <v>0.1</v>
      </c>
      <c r="G39" s="37">
        <v>0.15</v>
      </c>
      <c r="H39" s="37">
        <v>0.15</v>
      </c>
      <c r="I39" s="37">
        <v>0.1</v>
      </c>
      <c r="J39" s="38">
        <v>0.18</v>
      </c>
      <c r="K39" s="22"/>
      <c r="L39" s="22"/>
      <c r="M39" s="22"/>
      <c r="N39" s="22"/>
      <c r="O39" s="22"/>
      <c r="P39" s="22"/>
    </row>
    <row r="40" spans="1:16" ht="39" customHeight="1" x14ac:dyDescent="0.15">
      <c r="A40" s="22"/>
      <c r="B40" s="35"/>
      <c r="C40" s="1145" t="s">
        <v>574</v>
      </c>
      <c r="D40" s="1146"/>
      <c r="E40" s="1147"/>
      <c r="F40" s="36">
        <v>0.03</v>
      </c>
      <c r="G40" s="37">
        <v>0.02</v>
      </c>
      <c r="H40" s="37">
        <v>0.04</v>
      </c>
      <c r="I40" s="37">
        <v>0.05</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JmqW3+M55iQ3sbliIH7w5v4WISSej2+f5JKUCLKgEaUFyWGhGiZu4+SWxv12Zks7q1C6+u7ePd3erx9uguTA==" saltValue="eCZg9DpYA4VmvX4XuUI5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186</v>
      </c>
      <c r="L45" s="60">
        <v>179</v>
      </c>
      <c r="M45" s="60">
        <v>177</v>
      </c>
      <c r="N45" s="60">
        <v>164</v>
      </c>
      <c r="O45" s="61">
        <v>175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132</v>
      </c>
      <c r="L48" s="64">
        <v>148</v>
      </c>
      <c r="M48" s="64">
        <v>132</v>
      </c>
      <c r="N48" s="64">
        <v>140</v>
      </c>
      <c r="O48" s="65">
        <v>122</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1</v>
      </c>
      <c r="M49" s="64">
        <v>1</v>
      </c>
      <c r="N49" s="64">
        <v>1</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322</v>
      </c>
      <c r="L52" s="64">
        <v>304</v>
      </c>
      <c r="M52" s="64">
        <v>297</v>
      </c>
      <c r="N52" s="64">
        <v>282</v>
      </c>
      <c r="O52" s="65">
        <v>283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v>
      </c>
      <c r="L53" s="69">
        <v>24</v>
      </c>
      <c r="M53" s="69">
        <v>13</v>
      </c>
      <c r="N53" s="69">
        <v>23</v>
      </c>
      <c r="O53" s="70">
        <v>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ylHxRja8LjKH1zYeMPlpDiTPv2ycqeUzeIXsjjurn7CintV8kCWCNnFB1NB99bSGZd1wDHOsDY6ymV/23kwaw==" saltValue="ot0mlAZRTHfy8RG79zYi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1272</v>
      </c>
      <c r="J41" s="356">
        <v>1384</v>
      </c>
      <c r="K41" s="356">
        <v>1688</v>
      </c>
      <c r="L41" s="356">
        <v>2180</v>
      </c>
      <c r="M41" s="357">
        <v>1513</v>
      </c>
    </row>
    <row r="42" spans="2:13" ht="27.75" customHeight="1" x14ac:dyDescent="0.15">
      <c r="B42" s="1186"/>
      <c r="C42" s="1187"/>
      <c r="D42" s="106"/>
      <c r="E42" s="1192" t="s">
        <v>34</v>
      </c>
      <c r="F42" s="1192"/>
      <c r="G42" s="1192"/>
      <c r="H42" s="1193"/>
      <c r="I42" s="358" t="s">
        <v>521</v>
      </c>
      <c r="J42" s="359" t="s">
        <v>521</v>
      </c>
      <c r="K42" s="359" t="s">
        <v>521</v>
      </c>
      <c r="L42" s="359" t="s">
        <v>521</v>
      </c>
      <c r="M42" s="360" t="s">
        <v>521</v>
      </c>
    </row>
    <row r="43" spans="2:13" ht="27.75" customHeight="1" x14ac:dyDescent="0.15">
      <c r="B43" s="1186"/>
      <c r="C43" s="1187"/>
      <c r="D43" s="106"/>
      <c r="E43" s="1192" t="s">
        <v>35</v>
      </c>
      <c r="F43" s="1192"/>
      <c r="G43" s="1192"/>
      <c r="H43" s="1193"/>
      <c r="I43" s="358">
        <v>1040</v>
      </c>
      <c r="J43" s="359">
        <v>996</v>
      </c>
      <c r="K43" s="359">
        <v>952</v>
      </c>
      <c r="L43" s="359">
        <v>867</v>
      </c>
      <c r="M43" s="360">
        <v>731</v>
      </c>
    </row>
    <row r="44" spans="2:13" ht="27.75" customHeight="1" x14ac:dyDescent="0.15">
      <c r="B44" s="1186"/>
      <c r="C44" s="1187"/>
      <c r="D44" s="106"/>
      <c r="E44" s="1192" t="s">
        <v>36</v>
      </c>
      <c r="F44" s="1192"/>
      <c r="G44" s="1192"/>
      <c r="H44" s="1193"/>
      <c r="I44" s="358">
        <v>5</v>
      </c>
      <c r="J44" s="359">
        <v>1</v>
      </c>
      <c r="K44" s="359">
        <v>2</v>
      </c>
      <c r="L44" s="359">
        <v>1</v>
      </c>
      <c r="M44" s="360" t="s">
        <v>521</v>
      </c>
    </row>
    <row r="45" spans="2:13" ht="27.75" customHeight="1" x14ac:dyDescent="0.15">
      <c r="B45" s="1186"/>
      <c r="C45" s="1187"/>
      <c r="D45" s="106"/>
      <c r="E45" s="1192" t="s">
        <v>37</v>
      </c>
      <c r="F45" s="1192"/>
      <c r="G45" s="1192"/>
      <c r="H45" s="1193"/>
      <c r="I45" s="358">
        <v>281</v>
      </c>
      <c r="J45" s="359">
        <v>268</v>
      </c>
      <c r="K45" s="359">
        <v>246</v>
      </c>
      <c r="L45" s="359">
        <v>248</v>
      </c>
      <c r="M45" s="360">
        <v>236</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4004</v>
      </c>
      <c r="J50" s="359">
        <v>4051</v>
      </c>
      <c r="K50" s="359">
        <v>3803</v>
      </c>
      <c r="L50" s="359">
        <v>4019</v>
      </c>
      <c r="M50" s="360">
        <v>3611</v>
      </c>
    </row>
    <row r="51" spans="2:13" ht="27.75" customHeight="1" x14ac:dyDescent="0.15">
      <c r="B51" s="1186"/>
      <c r="C51" s="1187"/>
      <c r="D51" s="106"/>
      <c r="E51" s="1192" t="s">
        <v>44</v>
      </c>
      <c r="F51" s="1192"/>
      <c r="G51" s="1192"/>
      <c r="H51" s="1193"/>
      <c r="I51" s="358" t="s">
        <v>521</v>
      </c>
      <c r="J51" s="359" t="s">
        <v>521</v>
      </c>
      <c r="K51" s="359" t="s">
        <v>521</v>
      </c>
      <c r="L51" s="359" t="s">
        <v>521</v>
      </c>
      <c r="M51" s="360" t="s">
        <v>521</v>
      </c>
    </row>
    <row r="52" spans="2:13" ht="27.75" customHeight="1" x14ac:dyDescent="0.15">
      <c r="B52" s="1188"/>
      <c r="C52" s="1189"/>
      <c r="D52" s="106"/>
      <c r="E52" s="1192" t="s">
        <v>45</v>
      </c>
      <c r="F52" s="1192"/>
      <c r="G52" s="1192"/>
      <c r="H52" s="1193"/>
      <c r="I52" s="358">
        <v>2405</v>
      </c>
      <c r="J52" s="359">
        <v>2372</v>
      </c>
      <c r="K52" s="359">
        <v>2559</v>
      </c>
      <c r="L52" s="359">
        <v>2553</v>
      </c>
      <c r="M52" s="360">
        <v>2545</v>
      </c>
    </row>
    <row r="53" spans="2:13" ht="27.75" customHeight="1" thickBot="1" x14ac:dyDescent="0.2">
      <c r="B53" s="1199" t="s">
        <v>46</v>
      </c>
      <c r="C53" s="1200"/>
      <c r="D53" s="110"/>
      <c r="E53" s="1201" t="s">
        <v>47</v>
      </c>
      <c r="F53" s="1201"/>
      <c r="G53" s="1201"/>
      <c r="H53" s="1202"/>
      <c r="I53" s="361">
        <v>-3811</v>
      </c>
      <c r="J53" s="362">
        <v>-3774</v>
      </c>
      <c r="K53" s="362">
        <v>-3473</v>
      </c>
      <c r="L53" s="362">
        <v>-3276</v>
      </c>
      <c r="M53" s="363">
        <v>-3675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kJXD238QyaXi0zV5OHeF4zLbZSzQMQ7vwyNPmAyeCvYSZh7mGsAwHdjWO4Zu4E5+Yb9ylVz/UiTU/du1JfoxA==" saltValue="KMLRJR0C6YV/ItAM+k8H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3"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1406</v>
      </c>
      <c r="G55" s="122">
        <v>1407</v>
      </c>
      <c r="H55" s="123">
        <v>1408</v>
      </c>
    </row>
    <row r="56" spans="2:8" ht="52.5" customHeight="1" x14ac:dyDescent="0.15">
      <c r="B56" s="124"/>
      <c r="C56" s="1213" t="s">
        <v>51</v>
      </c>
      <c r="D56" s="1213"/>
      <c r="E56" s="1214"/>
      <c r="F56" s="125">
        <v>1016</v>
      </c>
      <c r="G56" s="125">
        <v>1286</v>
      </c>
      <c r="H56" s="126">
        <v>844</v>
      </c>
    </row>
    <row r="57" spans="2:8" ht="53.25" customHeight="1" x14ac:dyDescent="0.15">
      <c r="B57" s="124"/>
      <c r="C57" s="1215" t="s">
        <v>52</v>
      </c>
      <c r="D57" s="1215"/>
      <c r="E57" s="1216"/>
      <c r="F57" s="127">
        <v>1169</v>
      </c>
      <c r="G57" s="127">
        <v>1047</v>
      </c>
      <c r="H57" s="128">
        <v>1092</v>
      </c>
    </row>
    <row r="58" spans="2:8" ht="45.75" customHeight="1" x14ac:dyDescent="0.15">
      <c r="B58" s="129"/>
      <c r="C58" s="1203" t="s">
        <v>590</v>
      </c>
      <c r="D58" s="1204"/>
      <c r="E58" s="1205"/>
      <c r="F58" s="130">
        <v>404</v>
      </c>
      <c r="G58" s="130">
        <v>405</v>
      </c>
      <c r="H58" s="131">
        <v>405</v>
      </c>
    </row>
    <row r="59" spans="2:8" ht="45.75" customHeight="1" x14ac:dyDescent="0.15">
      <c r="B59" s="129"/>
      <c r="C59" s="1203" t="s">
        <v>591</v>
      </c>
      <c r="D59" s="1204"/>
      <c r="E59" s="1205"/>
      <c r="F59" s="130">
        <v>173</v>
      </c>
      <c r="G59" s="130">
        <v>211</v>
      </c>
      <c r="H59" s="131">
        <v>247</v>
      </c>
    </row>
    <row r="60" spans="2:8" ht="45.75" customHeight="1" x14ac:dyDescent="0.15">
      <c r="B60" s="129"/>
      <c r="C60" s="1203" t="s">
        <v>592</v>
      </c>
      <c r="D60" s="1204"/>
      <c r="E60" s="1205"/>
      <c r="F60" s="130">
        <v>0</v>
      </c>
      <c r="G60" s="130">
        <v>0</v>
      </c>
      <c r="H60" s="131">
        <v>212</v>
      </c>
    </row>
    <row r="61" spans="2:8" ht="45.75" customHeight="1" x14ac:dyDescent="0.15">
      <c r="B61" s="129"/>
      <c r="C61" s="1203" t="s">
        <v>593</v>
      </c>
      <c r="D61" s="1204"/>
      <c r="E61" s="1205"/>
      <c r="F61" s="130">
        <v>147</v>
      </c>
      <c r="G61" s="130">
        <v>147</v>
      </c>
      <c r="H61" s="131">
        <v>147</v>
      </c>
    </row>
    <row r="62" spans="2:8" ht="45.75" customHeight="1" thickBot="1" x14ac:dyDescent="0.2">
      <c r="B62" s="132"/>
      <c r="C62" s="1206" t="s">
        <v>594</v>
      </c>
      <c r="D62" s="1207"/>
      <c r="E62" s="1208"/>
      <c r="F62" s="133">
        <v>35</v>
      </c>
      <c r="G62" s="133">
        <v>40</v>
      </c>
      <c r="H62" s="134">
        <v>43</v>
      </c>
    </row>
    <row r="63" spans="2:8" ht="52.5" customHeight="1" thickBot="1" x14ac:dyDescent="0.2">
      <c r="B63" s="135"/>
      <c r="C63" s="1209" t="s">
        <v>53</v>
      </c>
      <c r="D63" s="1209"/>
      <c r="E63" s="1210"/>
      <c r="F63" s="136">
        <v>3591</v>
      </c>
      <c r="G63" s="136">
        <v>3740</v>
      </c>
      <c r="H63" s="137">
        <v>3343</v>
      </c>
    </row>
    <row r="64" spans="2:8" x14ac:dyDescent="0.15"/>
  </sheetData>
  <sheetProtection algorithmName="SHA-512" hashValue="St0DKRycHkaEpWXdoyUcv71Rw/V0UFpW7xw+2SPyBKISKpMWDxx/Uhtt28zAJcnPrEjVHDE6KeSHDQofqVg04Q==" saltValue="5TOMC79j770TshyQo5yD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107592</v>
      </c>
      <c r="E3" s="156"/>
      <c r="F3" s="157">
        <v>271581</v>
      </c>
      <c r="G3" s="158"/>
      <c r="H3" s="159"/>
    </row>
    <row r="4" spans="1:8" x14ac:dyDescent="0.15">
      <c r="A4" s="160"/>
      <c r="B4" s="161"/>
      <c r="C4" s="162"/>
      <c r="D4" s="163">
        <v>102427</v>
      </c>
      <c r="E4" s="164"/>
      <c r="F4" s="165">
        <v>117844</v>
      </c>
      <c r="G4" s="166"/>
      <c r="H4" s="167"/>
    </row>
    <row r="5" spans="1:8" x14ac:dyDescent="0.15">
      <c r="A5" s="148" t="s">
        <v>555</v>
      </c>
      <c r="B5" s="153"/>
      <c r="C5" s="154"/>
      <c r="D5" s="155">
        <v>198544</v>
      </c>
      <c r="E5" s="156"/>
      <c r="F5" s="157">
        <v>268375</v>
      </c>
      <c r="G5" s="158"/>
      <c r="H5" s="159"/>
    </row>
    <row r="6" spans="1:8" x14ac:dyDescent="0.15">
      <c r="A6" s="160"/>
      <c r="B6" s="161"/>
      <c r="C6" s="162"/>
      <c r="D6" s="163">
        <v>191186</v>
      </c>
      <c r="E6" s="164"/>
      <c r="F6" s="165">
        <v>119602</v>
      </c>
      <c r="G6" s="166"/>
      <c r="H6" s="167"/>
    </row>
    <row r="7" spans="1:8" x14ac:dyDescent="0.15">
      <c r="A7" s="148" t="s">
        <v>556</v>
      </c>
      <c r="B7" s="153"/>
      <c r="C7" s="154"/>
      <c r="D7" s="155">
        <v>301631</v>
      </c>
      <c r="E7" s="156"/>
      <c r="F7" s="157">
        <v>301035</v>
      </c>
      <c r="G7" s="158"/>
      <c r="H7" s="159"/>
    </row>
    <row r="8" spans="1:8" x14ac:dyDescent="0.15">
      <c r="A8" s="160"/>
      <c r="B8" s="161"/>
      <c r="C8" s="162"/>
      <c r="D8" s="163">
        <v>264440</v>
      </c>
      <c r="E8" s="164"/>
      <c r="F8" s="165">
        <v>154376</v>
      </c>
      <c r="G8" s="166"/>
      <c r="H8" s="167"/>
    </row>
    <row r="9" spans="1:8" x14ac:dyDescent="0.15">
      <c r="A9" s="148" t="s">
        <v>557</v>
      </c>
      <c r="B9" s="153"/>
      <c r="C9" s="154"/>
      <c r="D9" s="155">
        <v>566345</v>
      </c>
      <c r="E9" s="156"/>
      <c r="F9" s="157">
        <v>277467</v>
      </c>
      <c r="G9" s="158"/>
      <c r="H9" s="159"/>
    </row>
    <row r="10" spans="1:8" x14ac:dyDescent="0.15">
      <c r="A10" s="160"/>
      <c r="B10" s="161"/>
      <c r="C10" s="162"/>
      <c r="D10" s="163">
        <v>528475</v>
      </c>
      <c r="E10" s="164"/>
      <c r="F10" s="165">
        <v>128378</v>
      </c>
      <c r="G10" s="166"/>
      <c r="H10" s="167"/>
    </row>
    <row r="11" spans="1:8" x14ac:dyDescent="0.15">
      <c r="A11" s="148" t="s">
        <v>558</v>
      </c>
      <c r="B11" s="153"/>
      <c r="C11" s="154"/>
      <c r="D11" s="155">
        <v>185867</v>
      </c>
      <c r="E11" s="156"/>
      <c r="F11" s="157">
        <v>282256</v>
      </c>
      <c r="G11" s="158"/>
      <c r="H11" s="159"/>
    </row>
    <row r="12" spans="1:8" x14ac:dyDescent="0.15">
      <c r="A12" s="160"/>
      <c r="B12" s="161"/>
      <c r="C12" s="168"/>
      <c r="D12" s="163">
        <v>136718</v>
      </c>
      <c r="E12" s="164"/>
      <c r="F12" s="165">
        <v>145453</v>
      </c>
      <c r="G12" s="166"/>
      <c r="H12" s="167"/>
    </row>
    <row r="13" spans="1:8" x14ac:dyDescent="0.15">
      <c r="A13" s="148"/>
      <c r="B13" s="153"/>
      <c r="C13" s="169"/>
      <c r="D13" s="170">
        <v>271996</v>
      </c>
      <c r="E13" s="171"/>
      <c r="F13" s="172">
        <v>280143</v>
      </c>
      <c r="G13" s="173"/>
      <c r="H13" s="159"/>
    </row>
    <row r="14" spans="1:8" x14ac:dyDescent="0.15">
      <c r="A14" s="160"/>
      <c r="B14" s="161"/>
      <c r="C14" s="162"/>
      <c r="D14" s="163">
        <v>244649</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5.5</v>
      </c>
      <c r="C19" s="174">
        <f>ROUND(VALUE(SUBSTITUTE(実質収支比率等に係る経年分析!G$48,"▲","-")),2)</f>
        <v>4.7699999999999996</v>
      </c>
      <c r="D19" s="174">
        <f>ROUND(VALUE(SUBSTITUTE(実質収支比率等に係る経年分析!H$48,"▲","-")),2)</f>
        <v>6.46</v>
      </c>
      <c r="E19" s="174">
        <f>ROUND(VALUE(SUBSTITUTE(実質収支比率等に係る経年分析!I$48,"▲","-")),2)</f>
        <v>10.029999999999999</v>
      </c>
      <c r="F19" s="174">
        <f>ROUND(VALUE(SUBSTITUTE(実質収支比率等に係る経年分析!J$48,"▲","-")),2)</f>
        <v>10.8</v>
      </c>
    </row>
    <row r="20" spans="1:11" x14ac:dyDescent="0.15">
      <c r="A20" s="174" t="s">
        <v>57</v>
      </c>
      <c r="B20" s="174">
        <f>ROUND(VALUE(SUBSTITUTE(実質収支比率等に係る経年分析!F$47,"▲","-")),2)</f>
        <v>92.92</v>
      </c>
      <c r="C20" s="174">
        <f>ROUND(VALUE(SUBSTITUTE(実質収支比率等に係る経年分析!G$47,"▲","-")),2)</f>
        <v>95.33</v>
      </c>
      <c r="D20" s="174">
        <f>ROUND(VALUE(SUBSTITUTE(実質収支比率等に係る経年分析!H$47,"▲","-")),2)</f>
        <v>91.46</v>
      </c>
      <c r="E20" s="174">
        <f>ROUND(VALUE(SUBSTITUTE(実質収支比率等に係る経年分析!I$47,"▲","-")),2)</f>
        <v>84.11</v>
      </c>
      <c r="F20" s="174">
        <f>ROUND(VALUE(SUBSTITUTE(実質収支比率等に係る経年分析!J$47,"▲","-")),2)</f>
        <v>86.64</v>
      </c>
    </row>
    <row r="21" spans="1:11" x14ac:dyDescent="0.15">
      <c r="A21" s="174" t="s">
        <v>58</v>
      </c>
      <c r="B21" s="174">
        <f>IF(ISNUMBER(VALUE(SUBSTITUTE(実質収支比率等に係る経年分析!F$49,"▲","-"))),ROUND(VALUE(SUBSTITUTE(実質収支比率等に係る経年分析!F$49,"▲","-")),2),NA())</f>
        <v>9.9700000000000006</v>
      </c>
      <c r="C21" s="174">
        <f>IF(ISNUMBER(VALUE(SUBSTITUTE(実質収支比率等に係る経年分析!G$49,"▲","-"))),ROUND(VALUE(SUBSTITUTE(実質収支比率等に係る経年分析!G$49,"▲","-")),2),NA())</f>
        <v>3.14</v>
      </c>
      <c r="D21" s="174">
        <f>IF(ISNUMBER(VALUE(SUBSTITUTE(実質収支比率等に係る経年分析!H$49,"▲","-"))),ROUND(VALUE(SUBSTITUTE(実質収支比率等に係る経年分析!H$49,"▲","-")),2),NA())</f>
        <v>4.72</v>
      </c>
      <c r="E21" s="174">
        <f>IF(ISNUMBER(VALUE(SUBSTITUTE(実質収支比率等に係る経年分析!I$49,"▲","-"))),ROUND(VALUE(SUBSTITUTE(実質収支比率等に係る経年分析!I$49,"▲","-")),2),NA())</f>
        <v>6.61</v>
      </c>
      <c r="F21" s="174">
        <f>IF(ISNUMBER(VALUE(SUBSTITUTE(実質収支比率等に係る経年分析!J$49,"▲","-"))),ROUND(VALUE(SUBSTITUTE(実質収支比率等に係る経年分析!J$49,"▲","-")),2),NA())</f>
        <v>43.13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佐那河内村後期高齢者医療特別会計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佐那河内村農業集落排水事業特別会計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15">
      <c r="A32" s="175" t="str">
        <f>IF(連結実質赤字比率に係る赤字・黒字の構成分析!C$38="",NA(),連結実質赤字比率に係る赤字・黒字の構成分析!C$38)</f>
        <v>佐那河内村簡易水道特別会計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15">
      <c r="A33" s="175" t="str">
        <f>IF(連結実質赤字比率に係る赤字・黒字の構成分析!C$37="",NA(),連結実質赤字比率に係る赤字・黒字の構成分析!C$37)</f>
        <v>佐那河内村介護保険事業特別会計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0.97</v>
      </c>
    </row>
    <row r="34" spans="1:16" x14ac:dyDescent="0.15">
      <c r="A34" s="175" t="str">
        <f>IF(連結実質赤字比率に係る赤字・黒字の構成分析!C$36="",NA(),連結実質赤字比率に係る赤字・黒字の構成分析!C$36)</f>
        <v>佐那河内村宅地造成事業特別会計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2.08</v>
      </c>
    </row>
    <row r="35" spans="1:16" x14ac:dyDescent="0.15">
      <c r="A35" s="175" t="str">
        <f>IF(連結実質赤字比率に係る赤字・黒字の構成分析!C$35="",NA(),連結実質赤字比率に係る赤字・黒字の構成分析!C$35)</f>
        <v>佐那河内村国民健康保険事業特別会計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8.7100000000000009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322</v>
      </c>
      <c r="E42" s="176"/>
      <c r="F42" s="176"/>
      <c r="G42" s="176">
        <f>'実質公債費比率（分子）の構造'!L$52</f>
        <v>304</v>
      </c>
      <c r="H42" s="176"/>
      <c r="I42" s="176"/>
      <c r="J42" s="176">
        <f>'実質公債費比率（分子）の構造'!M$52</f>
        <v>297</v>
      </c>
      <c r="K42" s="176"/>
      <c r="L42" s="176"/>
      <c r="M42" s="176">
        <f>'実質公債費比率（分子）の構造'!N$52</f>
        <v>282</v>
      </c>
      <c r="N42" s="176"/>
      <c r="O42" s="176"/>
      <c r="P42" s="176">
        <f>'実質公債費比率（分子）の構造'!O$52</f>
        <v>283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132</v>
      </c>
      <c r="C46" s="176"/>
      <c r="D46" s="176"/>
      <c r="E46" s="176">
        <f>'実質公債費比率（分子）の構造'!L$48</f>
        <v>148</v>
      </c>
      <c r="F46" s="176"/>
      <c r="G46" s="176"/>
      <c r="H46" s="176">
        <f>'実質公債費比率（分子）の構造'!M$48</f>
        <v>132</v>
      </c>
      <c r="I46" s="176"/>
      <c r="J46" s="176"/>
      <c r="K46" s="176">
        <f>'実質公債費比率（分子）の構造'!N$48</f>
        <v>140</v>
      </c>
      <c r="L46" s="176"/>
      <c r="M46" s="176"/>
      <c r="N46" s="176">
        <f>'実質公債費比率（分子）の構造'!O$48</f>
        <v>122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186</v>
      </c>
      <c r="C49" s="176"/>
      <c r="D49" s="176"/>
      <c r="E49" s="176">
        <f>'実質公債費比率（分子）の構造'!L$45</f>
        <v>179</v>
      </c>
      <c r="F49" s="176"/>
      <c r="G49" s="176"/>
      <c r="H49" s="176">
        <f>'実質公債費比率（分子）の構造'!M$45</f>
        <v>177</v>
      </c>
      <c r="I49" s="176"/>
      <c r="J49" s="176"/>
      <c r="K49" s="176">
        <f>'実質公債費比率（分子）の構造'!N$45</f>
        <v>164</v>
      </c>
      <c r="L49" s="176"/>
      <c r="M49" s="176"/>
      <c r="N49" s="176">
        <f>'実質公債費比率（分子）の構造'!O$45</f>
        <v>175</v>
      </c>
      <c r="O49" s="176"/>
      <c r="P49" s="176"/>
    </row>
    <row r="50" spans="1:16" x14ac:dyDescent="0.15">
      <c r="A50" s="176" t="s">
        <v>73</v>
      </c>
      <c r="B50" s="176" t="e">
        <f>NA()</f>
        <v>#N/A</v>
      </c>
      <c r="C50" s="176">
        <f>IF(ISNUMBER('実質公債費比率（分子）の構造'!K$53),'実質公債費比率（分子）の構造'!K$53,NA())</f>
        <v>-3</v>
      </c>
      <c r="D50" s="176" t="e">
        <f>NA()</f>
        <v>#N/A</v>
      </c>
      <c r="E50" s="176" t="e">
        <f>NA()</f>
        <v>#N/A</v>
      </c>
      <c r="F50" s="176">
        <f>IF(ISNUMBER('実質公債費比率（分子）の構造'!L$53),'実質公債費比率（分子）の構造'!L$53,NA())</f>
        <v>24</v>
      </c>
      <c r="G50" s="176" t="e">
        <f>NA()</f>
        <v>#N/A</v>
      </c>
      <c r="H50" s="176" t="e">
        <f>NA()</f>
        <v>#N/A</v>
      </c>
      <c r="I50" s="176">
        <f>IF(ISNUMBER('実質公債費比率（分子）の構造'!M$53),'実質公債費比率（分子）の構造'!M$53,NA())</f>
        <v>13</v>
      </c>
      <c r="J50" s="176" t="e">
        <f>NA()</f>
        <v>#N/A</v>
      </c>
      <c r="K50" s="176" t="e">
        <f>NA()</f>
        <v>#N/A</v>
      </c>
      <c r="L50" s="176">
        <f>IF(ISNUMBER('実質公債費比率（分子）の構造'!N$53),'実質公債費比率（分子）の構造'!N$53,NA())</f>
        <v>23</v>
      </c>
      <c r="M50" s="176" t="e">
        <f>NA()</f>
        <v>#N/A</v>
      </c>
      <c r="N50" s="176" t="e">
        <f>NA()</f>
        <v>#N/A</v>
      </c>
      <c r="O50" s="176">
        <f>IF(ISNUMBER('実質公債費比率（分子）の構造'!O$53),'実質公債費比率（分子）の構造'!O$53,NA())</f>
        <v>15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2405</v>
      </c>
      <c r="E56" s="175"/>
      <c r="F56" s="175"/>
      <c r="G56" s="175">
        <f>'将来負担比率（分子）の構造'!J$52</f>
        <v>2372</v>
      </c>
      <c r="H56" s="175"/>
      <c r="I56" s="175"/>
      <c r="J56" s="175">
        <f>'将来負担比率（分子）の構造'!K$52</f>
        <v>2559</v>
      </c>
      <c r="K56" s="175"/>
      <c r="L56" s="175"/>
      <c r="M56" s="175">
        <f>'将来負担比率（分子）の構造'!L$52</f>
        <v>2553</v>
      </c>
      <c r="N56" s="175"/>
      <c r="O56" s="175"/>
      <c r="P56" s="175">
        <f>'将来負担比率（分子）の構造'!M$52</f>
        <v>2545</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4004</v>
      </c>
      <c r="E58" s="175"/>
      <c r="F58" s="175"/>
      <c r="G58" s="175">
        <f>'将来負担比率（分子）の構造'!J$50</f>
        <v>4051</v>
      </c>
      <c r="H58" s="175"/>
      <c r="I58" s="175"/>
      <c r="J58" s="175">
        <f>'将来負担比率（分子）の構造'!K$50</f>
        <v>3803</v>
      </c>
      <c r="K58" s="175"/>
      <c r="L58" s="175"/>
      <c r="M58" s="175">
        <f>'将来負担比率（分子）の構造'!L$50</f>
        <v>4019</v>
      </c>
      <c r="N58" s="175"/>
      <c r="O58" s="175"/>
      <c r="P58" s="175">
        <f>'将来負担比率（分子）の構造'!M$50</f>
        <v>3611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281</v>
      </c>
      <c r="C62" s="175"/>
      <c r="D62" s="175"/>
      <c r="E62" s="175">
        <f>'将来負担比率（分子）の構造'!J$45</f>
        <v>268</v>
      </c>
      <c r="F62" s="175"/>
      <c r="G62" s="175"/>
      <c r="H62" s="175">
        <f>'将来負担比率（分子）の構造'!K$45</f>
        <v>246</v>
      </c>
      <c r="I62" s="175"/>
      <c r="J62" s="175"/>
      <c r="K62" s="175">
        <f>'将来負担比率（分子）の構造'!L$45</f>
        <v>248</v>
      </c>
      <c r="L62" s="175"/>
      <c r="M62" s="175"/>
      <c r="N62" s="175">
        <f>'将来負担比率（分子）の構造'!M$45</f>
        <v>236</v>
      </c>
      <c r="O62" s="175"/>
      <c r="P62" s="175"/>
    </row>
    <row r="63" spans="1:16" x14ac:dyDescent="0.15">
      <c r="A63" s="175" t="s">
        <v>36</v>
      </c>
      <c r="B63" s="175">
        <f>'将来負担比率（分子）の構造'!I$44</f>
        <v>5</v>
      </c>
      <c r="C63" s="175"/>
      <c r="D63" s="175"/>
      <c r="E63" s="175">
        <f>'将来負担比率（分子）の構造'!J$44</f>
        <v>1</v>
      </c>
      <c r="F63" s="175"/>
      <c r="G63" s="175"/>
      <c r="H63" s="175">
        <f>'将来負担比率（分子）の構造'!K$44</f>
        <v>2</v>
      </c>
      <c r="I63" s="175"/>
      <c r="J63" s="175"/>
      <c r="K63" s="175">
        <f>'将来負担比率（分子）の構造'!L$44</f>
        <v>1</v>
      </c>
      <c r="L63" s="175"/>
      <c r="M63" s="175"/>
      <c r="N63" s="175" t="str">
        <f>'将来負担比率（分子）の構造'!M$44</f>
        <v>-</v>
      </c>
      <c r="O63" s="175"/>
      <c r="P63" s="175"/>
    </row>
    <row r="64" spans="1:16" x14ac:dyDescent="0.15">
      <c r="A64" s="175" t="s">
        <v>35</v>
      </c>
      <c r="B64" s="175">
        <f>'将来負担比率（分子）の構造'!I$43</f>
        <v>1040</v>
      </c>
      <c r="C64" s="175"/>
      <c r="D64" s="175"/>
      <c r="E64" s="175">
        <f>'将来負担比率（分子）の構造'!J$43</f>
        <v>996</v>
      </c>
      <c r="F64" s="175"/>
      <c r="G64" s="175"/>
      <c r="H64" s="175">
        <f>'将来負担比率（分子）の構造'!K$43</f>
        <v>952</v>
      </c>
      <c r="I64" s="175"/>
      <c r="J64" s="175"/>
      <c r="K64" s="175">
        <f>'将来負担比率（分子）の構造'!L$43</f>
        <v>867</v>
      </c>
      <c r="L64" s="175"/>
      <c r="M64" s="175"/>
      <c r="N64" s="175">
        <f>'将来負担比率（分子）の構造'!M$43</f>
        <v>731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1272</v>
      </c>
      <c r="C66" s="175"/>
      <c r="D66" s="175"/>
      <c r="E66" s="175">
        <f>'将来負担比率（分子）の構造'!J$41</f>
        <v>1384</v>
      </c>
      <c r="F66" s="175"/>
      <c r="G66" s="175"/>
      <c r="H66" s="175">
        <f>'将来負担比率（分子）の構造'!K$41</f>
        <v>1688</v>
      </c>
      <c r="I66" s="175"/>
      <c r="J66" s="175"/>
      <c r="K66" s="175">
        <f>'将来負担比率（分子）の構造'!L$41</f>
        <v>2180</v>
      </c>
      <c r="L66" s="175"/>
      <c r="M66" s="175"/>
      <c r="N66" s="175">
        <f>'将来負担比率（分子）の構造'!M$41</f>
        <v>1513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1406</v>
      </c>
      <c r="C72" s="179">
        <f>基金残高に係る経年分析!G55</f>
        <v>1407</v>
      </c>
      <c r="D72" s="179">
        <f>基金残高に係る経年分析!H55</f>
        <v>1408</v>
      </c>
    </row>
    <row r="73" spans="1:16" x14ac:dyDescent="0.15">
      <c r="A73" s="178" t="s">
        <v>80</v>
      </c>
      <c r="B73" s="179">
        <f>基金残高に係る経年分析!F56</f>
        <v>1016</v>
      </c>
      <c r="C73" s="179">
        <f>基金残高に係る経年分析!G56</f>
        <v>1286</v>
      </c>
      <c r="D73" s="179">
        <f>基金残高に係る経年分析!H56</f>
        <v>844</v>
      </c>
    </row>
    <row r="74" spans="1:16" x14ac:dyDescent="0.15">
      <c r="A74" s="178" t="s">
        <v>81</v>
      </c>
      <c r="B74" s="179">
        <f>基金残高に係る経年分析!F57</f>
        <v>1169</v>
      </c>
      <c r="C74" s="179">
        <f>基金残高に係る経年分析!G57</f>
        <v>1047</v>
      </c>
      <c r="D74" s="179">
        <f>基金残高に係る経年分析!H57</f>
        <v>1092</v>
      </c>
    </row>
  </sheetData>
  <sheetProtection algorithmName="SHA-512" hashValue="ci12nXxJ8bzV3/a4OMF7TtP1i2eirblVHRNyVrYyRY6iJWGdYmeCufOfxOHSl1M6/L5ba1vOC+X+t45ZB325fw==" saltValue="7qaI+4L3d+yZXAcXNP7I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189224</v>
      </c>
      <c r="S5" s="613"/>
      <c r="T5" s="613"/>
      <c r="U5" s="613"/>
      <c r="V5" s="613"/>
      <c r="W5" s="613"/>
      <c r="X5" s="613"/>
      <c r="Y5" s="614"/>
      <c r="Z5" s="615">
        <v>4.9000000000000004</v>
      </c>
      <c r="AA5" s="615"/>
      <c r="AB5" s="615"/>
      <c r="AC5" s="615"/>
      <c r="AD5" s="616">
        <v>189224</v>
      </c>
      <c r="AE5" s="616"/>
      <c r="AF5" s="616"/>
      <c r="AG5" s="616"/>
      <c r="AH5" s="616"/>
      <c r="AI5" s="616"/>
      <c r="AJ5" s="616"/>
      <c r="AK5" s="616"/>
      <c r="AL5" s="617">
        <v>11.7</v>
      </c>
      <c r="AM5" s="618"/>
      <c r="AN5" s="618"/>
      <c r="AO5" s="619"/>
      <c r="AP5" s="609" t="s">
        <v>230</v>
      </c>
      <c r="AQ5" s="610"/>
      <c r="AR5" s="610"/>
      <c r="AS5" s="610"/>
      <c r="AT5" s="610"/>
      <c r="AU5" s="610"/>
      <c r="AV5" s="610"/>
      <c r="AW5" s="610"/>
      <c r="AX5" s="610"/>
      <c r="AY5" s="610"/>
      <c r="AZ5" s="610"/>
      <c r="BA5" s="610"/>
      <c r="BB5" s="610"/>
      <c r="BC5" s="610"/>
      <c r="BD5" s="610"/>
      <c r="BE5" s="610"/>
      <c r="BF5" s="611"/>
      <c r="BG5" s="623">
        <v>189224</v>
      </c>
      <c r="BH5" s="624"/>
      <c r="BI5" s="624"/>
      <c r="BJ5" s="624"/>
      <c r="BK5" s="624"/>
      <c r="BL5" s="624"/>
      <c r="BM5" s="624"/>
      <c r="BN5" s="625"/>
      <c r="BO5" s="626">
        <v>100</v>
      </c>
      <c r="BP5" s="626"/>
      <c r="BQ5" s="626"/>
      <c r="BR5" s="626"/>
      <c r="BS5" s="627" t="s">
        <v>131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49456</v>
      </c>
      <c r="S6" s="624"/>
      <c r="T6" s="624"/>
      <c r="U6" s="624"/>
      <c r="V6" s="624"/>
      <c r="W6" s="624"/>
      <c r="X6" s="624"/>
      <c r="Y6" s="625"/>
      <c r="Z6" s="626">
        <v>1.3</v>
      </c>
      <c r="AA6" s="626"/>
      <c r="AB6" s="626"/>
      <c r="AC6" s="626"/>
      <c r="AD6" s="627">
        <v>49456</v>
      </c>
      <c r="AE6" s="627"/>
      <c r="AF6" s="627"/>
      <c r="AG6" s="627"/>
      <c r="AH6" s="627"/>
      <c r="AI6" s="627"/>
      <c r="AJ6" s="627"/>
      <c r="AK6" s="627"/>
      <c r="AL6" s="628">
        <v>3.1</v>
      </c>
      <c r="AM6" s="629"/>
      <c r="AN6" s="629"/>
      <c r="AO6" s="630"/>
      <c r="AP6" s="620" t="s">
        <v>235</v>
      </c>
      <c r="AQ6" s="621"/>
      <c r="AR6" s="621"/>
      <c r="AS6" s="621"/>
      <c r="AT6" s="621"/>
      <c r="AU6" s="621"/>
      <c r="AV6" s="621"/>
      <c r="AW6" s="621"/>
      <c r="AX6" s="621"/>
      <c r="AY6" s="621"/>
      <c r="AZ6" s="621"/>
      <c r="BA6" s="621"/>
      <c r="BB6" s="621"/>
      <c r="BC6" s="621"/>
      <c r="BD6" s="621"/>
      <c r="BE6" s="621"/>
      <c r="BF6" s="622"/>
      <c r="BG6" s="623">
        <v>189224</v>
      </c>
      <c r="BH6" s="624"/>
      <c r="BI6" s="624"/>
      <c r="BJ6" s="624"/>
      <c r="BK6" s="624"/>
      <c r="BL6" s="624"/>
      <c r="BM6" s="624"/>
      <c r="BN6" s="625"/>
      <c r="BO6" s="626">
        <v>100</v>
      </c>
      <c r="BP6" s="626"/>
      <c r="BQ6" s="626"/>
      <c r="BR6" s="626"/>
      <c r="BS6" s="627" t="s">
        <v>131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42426</v>
      </c>
      <c r="CS6" s="624"/>
      <c r="CT6" s="624"/>
      <c r="CU6" s="624"/>
      <c r="CV6" s="624"/>
      <c r="CW6" s="624"/>
      <c r="CX6" s="624"/>
      <c r="CY6" s="625"/>
      <c r="CZ6" s="617">
        <v>1.2</v>
      </c>
      <c r="DA6" s="618"/>
      <c r="DB6" s="618"/>
      <c r="DC6" s="634"/>
      <c r="DD6" s="632" t="s">
        <v>131</v>
      </c>
      <c r="DE6" s="624"/>
      <c r="DF6" s="624"/>
      <c r="DG6" s="624"/>
      <c r="DH6" s="624"/>
      <c r="DI6" s="624"/>
      <c r="DJ6" s="624"/>
      <c r="DK6" s="624"/>
      <c r="DL6" s="624"/>
      <c r="DM6" s="624"/>
      <c r="DN6" s="624"/>
      <c r="DO6" s="624"/>
      <c r="DP6" s="625"/>
      <c r="DQ6" s="632">
        <v>42426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118</v>
      </c>
      <c r="S7" s="624"/>
      <c r="T7" s="624"/>
      <c r="U7" s="624"/>
      <c r="V7" s="624"/>
      <c r="W7" s="624"/>
      <c r="X7" s="624"/>
      <c r="Y7" s="625"/>
      <c r="Z7" s="626">
        <v>0</v>
      </c>
      <c r="AA7" s="626"/>
      <c r="AB7" s="626"/>
      <c r="AC7" s="626"/>
      <c r="AD7" s="627">
        <v>118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81920</v>
      </c>
      <c r="BH7" s="624"/>
      <c r="BI7" s="624"/>
      <c r="BJ7" s="624"/>
      <c r="BK7" s="624"/>
      <c r="BL7" s="624"/>
      <c r="BM7" s="624"/>
      <c r="BN7" s="625"/>
      <c r="BO7" s="626">
        <v>43.3</v>
      </c>
      <c r="BP7" s="626"/>
      <c r="BQ7" s="626"/>
      <c r="BR7" s="626"/>
      <c r="BS7" s="627" t="s">
        <v>131</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1162344</v>
      </c>
      <c r="CS7" s="624"/>
      <c r="CT7" s="624"/>
      <c r="CU7" s="624"/>
      <c r="CV7" s="624"/>
      <c r="CW7" s="624"/>
      <c r="CX7" s="624"/>
      <c r="CY7" s="625"/>
      <c r="CZ7" s="626">
        <v>31.8</v>
      </c>
      <c r="DA7" s="626"/>
      <c r="DB7" s="626"/>
      <c r="DC7" s="626"/>
      <c r="DD7" s="632">
        <v>77271</v>
      </c>
      <c r="DE7" s="624"/>
      <c r="DF7" s="624"/>
      <c r="DG7" s="624"/>
      <c r="DH7" s="624"/>
      <c r="DI7" s="624"/>
      <c r="DJ7" s="624"/>
      <c r="DK7" s="624"/>
      <c r="DL7" s="624"/>
      <c r="DM7" s="624"/>
      <c r="DN7" s="624"/>
      <c r="DO7" s="624"/>
      <c r="DP7" s="625"/>
      <c r="DQ7" s="632">
        <v>828290</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1665</v>
      </c>
      <c r="S8" s="624"/>
      <c r="T8" s="624"/>
      <c r="U8" s="624"/>
      <c r="V8" s="624"/>
      <c r="W8" s="624"/>
      <c r="X8" s="624"/>
      <c r="Y8" s="625"/>
      <c r="Z8" s="626">
        <v>0</v>
      </c>
      <c r="AA8" s="626"/>
      <c r="AB8" s="626"/>
      <c r="AC8" s="626"/>
      <c r="AD8" s="627">
        <v>1665</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3462</v>
      </c>
      <c r="BH8" s="624"/>
      <c r="BI8" s="624"/>
      <c r="BJ8" s="624"/>
      <c r="BK8" s="624"/>
      <c r="BL8" s="624"/>
      <c r="BM8" s="624"/>
      <c r="BN8" s="625"/>
      <c r="BO8" s="626">
        <v>1.8</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458534</v>
      </c>
      <c r="CS8" s="624"/>
      <c r="CT8" s="624"/>
      <c r="CU8" s="624"/>
      <c r="CV8" s="624"/>
      <c r="CW8" s="624"/>
      <c r="CX8" s="624"/>
      <c r="CY8" s="625"/>
      <c r="CZ8" s="626">
        <v>12.6</v>
      </c>
      <c r="DA8" s="626"/>
      <c r="DB8" s="626"/>
      <c r="DC8" s="626"/>
      <c r="DD8" s="632" t="s">
        <v>131</v>
      </c>
      <c r="DE8" s="624"/>
      <c r="DF8" s="624"/>
      <c r="DG8" s="624"/>
      <c r="DH8" s="624"/>
      <c r="DI8" s="624"/>
      <c r="DJ8" s="624"/>
      <c r="DK8" s="624"/>
      <c r="DL8" s="624"/>
      <c r="DM8" s="624"/>
      <c r="DN8" s="624"/>
      <c r="DO8" s="624"/>
      <c r="DP8" s="625"/>
      <c r="DQ8" s="632">
        <v>292733</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1235</v>
      </c>
      <c r="S9" s="624"/>
      <c r="T9" s="624"/>
      <c r="U9" s="624"/>
      <c r="V9" s="624"/>
      <c r="W9" s="624"/>
      <c r="X9" s="624"/>
      <c r="Y9" s="625"/>
      <c r="Z9" s="626">
        <v>0</v>
      </c>
      <c r="AA9" s="626"/>
      <c r="AB9" s="626"/>
      <c r="AC9" s="626"/>
      <c r="AD9" s="627">
        <v>1235</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66544</v>
      </c>
      <c r="BH9" s="624"/>
      <c r="BI9" s="624"/>
      <c r="BJ9" s="624"/>
      <c r="BK9" s="624"/>
      <c r="BL9" s="624"/>
      <c r="BM9" s="624"/>
      <c r="BN9" s="625"/>
      <c r="BO9" s="626">
        <v>35.200000000000003</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269684</v>
      </c>
      <c r="CS9" s="624"/>
      <c r="CT9" s="624"/>
      <c r="CU9" s="624"/>
      <c r="CV9" s="624"/>
      <c r="CW9" s="624"/>
      <c r="CX9" s="624"/>
      <c r="CY9" s="625"/>
      <c r="CZ9" s="626">
        <v>7.4</v>
      </c>
      <c r="DA9" s="626"/>
      <c r="DB9" s="626"/>
      <c r="DC9" s="626"/>
      <c r="DD9" s="632">
        <v>5046</v>
      </c>
      <c r="DE9" s="624"/>
      <c r="DF9" s="624"/>
      <c r="DG9" s="624"/>
      <c r="DH9" s="624"/>
      <c r="DI9" s="624"/>
      <c r="DJ9" s="624"/>
      <c r="DK9" s="624"/>
      <c r="DL9" s="624"/>
      <c r="DM9" s="624"/>
      <c r="DN9" s="624"/>
      <c r="DO9" s="624"/>
      <c r="DP9" s="625"/>
      <c r="DQ9" s="632">
        <v>192394</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4480</v>
      </c>
      <c r="BH10" s="624"/>
      <c r="BI10" s="624"/>
      <c r="BJ10" s="624"/>
      <c r="BK10" s="624"/>
      <c r="BL10" s="624"/>
      <c r="BM10" s="624"/>
      <c r="BN10" s="625"/>
      <c r="BO10" s="626">
        <v>2.4</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43879</v>
      </c>
      <c r="S11" s="624"/>
      <c r="T11" s="624"/>
      <c r="U11" s="624"/>
      <c r="V11" s="624"/>
      <c r="W11" s="624"/>
      <c r="X11" s="624"/>
      <c r="Y11" s="625"/>
      <c r="Z11" s="628">
        <v>1.1000000000000001</v>
      </c>
      <c r="AA11" s="629"/>
      <c r="AB11" s="629"/>
      <c r="AC11" s="635"/>
      <c r="AD11" s="632">
        <v>43879</v>
      </c>
      <c r="AE11" s="624"/>
      <c r="AF11" s="624"/>
      <c r="AG11" s="624"/>
      <c r="AH11" s="624"/>
      <c r="AI11" s="624"/>
      <c r="AJ11" s="624"/>
      <c r="AK11" s="625"/>
      <c r="AL11" s="628">
        <v>2.7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7434</v>
      </c>
      <c r="BH11" s="624"/>
      <c r="BI11" s="624"/>
      <c r="BJ11" s="624"/>
      <c r="BK11" s="624"/>
      <c r="BL11" s="624"/>
      <c r="BM11" s="624"/>
      <c r="BN11" s="625"/>
      <c r="BO11" s="626">
        <v>3.9</v>
      </c>
      <c r="BP11" s="626"/>
      <c r="BQ11" s="626"/>
      <c r="BR11" s="626"/>
      <c r="BS11" s="627" t="s">
        <v>131</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251490</v>
      </c>
      <c r="CS11" s="624"/>
      <c r="CT11" s="624"/>
      <c r="CU11" s="624"/>
      <c r="CV11" s="624"/>
      <c r="CW11" s="624"/>
      <c r="CX11" s="624"/>
      <c r="CY11" s="625"/>
      <c r="CZ11" s="626">
        <v>6.9</v>
      </c>
      <c r="DA11" s="626"/>
      <c r="DB11" s="626"/>
      <c r="DC11" s="626"/>
      <c r="DD11" s="632">
        <v>4656</v>
      </c>
      <c r="DE11" s="624"/>
      <c r="DF11" s="624"/>
      <c r="DG11" s="624"/>
      <c r="DH11" s="624"/>
      <c r="DI11" s="624"/>
      <c r="DJ11" s="624"/>
      <c r="DK11" s="624"/>
      <c r="DL11" s="624"/>
      <c r="DM11" s="624"/>
      <c r="DN11" s="624"/>
      <c r="DO11" s="624"/>
      <c r="DP11" s="625"/>
      <c r="DQ11" s="632">
        <v>192792</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253</v>
      </c>
      <c r="AA12" s="626"/>
      <c r="AB12" s="626"/>
      <c r="AC12" s="626"/>
      <c r="AD12" s="627" t="s">
        <v>131</v>
      </c>
      <c r="AE12" s="627"/>
      <c r="AF12" s="627"/>
      <c r="AG12" s="627"/>
      <c r="AH12" s="627"/>
      <c r="AI12" s="627"/>
      <c r="AJ12" s="627"/>
      <c r="AK12" s="627"/>
      <c r="AL12" s="628" t="s">
        <v>131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82285</v>
      </c>
      <c r="BH12" s="624"/>
      <c r="BI12" s="624"/>
      <c r="BJ12" s="624"/>
      <c r="BK12" s="624"/>
      <c r="BL12" s="624"/>
      <c r="BM12" s="624"/>
      <c r="BN12" s="625"/>
      <c r="BO12" s="626">
        <v>43.5</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32119</v>
      </c>
      <c r="CS12" s="624"/>
      <c r="CT12" s="624"/>
      <c r="CU12" s="624"/>
      <c r="CV12" s="624"/>
      <c r="CW12" s="624"/>
      <c r="CX12" s="624"/>
      <c r="CY12" s="625"/>
      <c r="CZ12" s="626">
        <v>0.9</v>
      </c>
      <c r="DA12" s="626"/>
      <c r="DB12" s="626"/>
      <c r="DC12" s="626"/>
      <c r="DD12" s="632" t="s">
        <v>131</v>
      </c>
      <c r="DE12" s="624"/>
      <c r="DF12" s="624"/>
      <c r="DG12" s="624"/>
      <c r="DH12" s="624"/>
      <c r="DI12" s="624"/>
      <c r="DJ12" s="624"/>
      <c r="DK12" s="624"/>
      <c r="DL12" s="624"/>
      <c r="DM12" s="624"/>
      <c r="DN12" s="624"/>
      <c r="DO12" s="624"/>
      <c r="DP12" s="625"/>
      <c r="DQ12" s="632">
        <v>15136</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82285</v>
      </c>
      <c r="BH13" s="624"/>
      <c r="BI13" s="624"/>
      <c r="BJ13" s="624"/>
      <c r="BK13" s="624"/>
      <c r="BL13" s="624"/>
      <c r="BM13" s="624"/>
      <c r="BN13" s="625"/>
      <c r="BO13" s="626">
        <v>43.5</v>
      </c>
      <c r="BP13" s="626"/>
      <c r="BQ13" s="626"/>
      <c r="BR13" s="626"/>
      <c r="BS13" s="627" t="s">
        <v>253</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301770</v>
      </c>
      <c r="CS13" s="624"/>
      <c r="CT13" s="624"/>
      <c r="CU13" s="624"/>
      <c r="CV13" s="624"/>
      <c r="CW13" s="624"/>
      <c r="CX13" s="624"/>
      <c r="CY13" s="625"/>
      <c r="CZ13" s="626">
        <v>8.3000000000000007</v>
      </c>
      <c r="DA13" s="626"/>
      <c r="DB13" s="626"/>
      <c r="DC13" s="626"/>
      <c r="DD13" s="632">
        <v>252602</v>
      </c>
      <c r="DE13" s="624"/>
      <c r="DF13" s="624"/>
      <c r="DG13" s="624"/>
      <c r="DH13" s="624"/>
      <c r="DI13" s="624"/>
      <c r="DJ13" s="624"/>
      <c r="DK13" s="624"/>
      <c r="DL13" s="624"/>
      <c r="DM13" s="624"/>
      <c r="DN13" s="624"/>
      <c r="DO13" s="624"/>
      <c r="DP13" s="625"/>
      <c r="DQ13" s="632">
        <v>120241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13436</v>
      </c>
      <c r="BH14" s="624"/>
      <c r="BI14" s="624"/>
      <c r="BJ14" s="624"/>
      <c r="BK14" s="624"/>
      <c r="BL14" s="624"/>
      <c r="BM14" s="624"/>
      <c r="BN14" s="625"/>
      <c r="BO14" s="626">
        <v>7.1</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90054</v>
      </c>
      <c r="CS14" s="624"/>
      <c r="CT14" s="624"/>
      <c r="CU14" s="624"/>
      <c r="CV14" s="624"/>
      <c r="CW14" s="624"/>
      <c r="CX14" s="624"/>
      <c r="CY14" s="625"/>
      <c r="CZ14" s="626">
        <v>2.5</v>
      </c>
      <c r="DA14" s="626"/>
      <c r="DB14" s="626"/>
      <c r="DC14" s="626"/>
      <c r="DD14" s="632">
        <v>55611</v>
      </c>
      <c r="DE14" s="624"/>
      <c r="DF14" s="624"/>
      <c r="DG14" s="624"/>
      <c r="DH14" s="624"/>
      <c r="DI14" s="624"/>
      <c r="DJ14" s="624"/>
      <c r="DK14" s="624"/>
      <c r="DL14" s="624"/>
      <c r="DM14" s="624"/>
      <c r="DN14" s="624"/>
      <c r="DO14" s="624"/>
      <c r="DP14" s="625"/>
      <c r="DQ14" s="632">
        <v>42656</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11583</v>
      </c>
      <c r="BH15" s="624"/>
      <c r="BI15" s="624"/>
      <c r="BJ15" s="624"/>
      <c r="BK15" s="624"/>
      <c r="BL15" s="624"/>
      <c r="BM15" s="624"/>
      <c r="BN15" s="625"/>
      <c r="BO15" s="626">
        <v>6.1</v>
      </c>
      <c r="BP15" s="626"/>
      <c r="BQ15" s="626"/>
      <c r="BR15" s="626"/>
      <c r="BS15" s="627" t="s">
        <v>131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156932</v>
      </c>
      <c r="CS15" s="624"/>
      <c r="CT15" s="624"/>
      <c r="CU15" s="624"/>
      <c r="CV15" s="624"/>
      <c r="CW15" s="624"/>
      <c r="CX15" s="624"/>
      <c r="CY15" s="625"/>
      <c r="CZ15" s="626">
        <v>4.3</v>
      </c>
      <c r="DA15" s="626"/>
      <c r="DB15" s="626"/>
      <c r="DC15" s="626"/>
      <c r="DD15" s="632">
        <v>8146</v>
      </c>
      <c r="DE15" s="624"/>
      <c r="DF15" s="624"/>
      <c r="DG15" s="624"/>
      <c r="DH15" s="624"/>
      <c r="DI15" s="624"/>
      <c r="DJ15" s="624"/>
      <c r="DK15" s="624"/>
      <c r="DL15" s="624"/>
      <c r="DM15" s="624"/>
      <c r="DN15" s="624"/>
      <c r="DO15" s="624"/>
      <c r="DP15" s="625"/>
      <c r="DQ15" s="632">
        <v>136316</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3627</v>
      </c>
      <c r="S16" s="624"/>
      <c r="T16" s="624"/>
      <c r="U16" s="624"/>
      <c r="V16" s="624"/>
      <c r="W16" s="624"/>
      <c r="X16" s="624"/>
      <c r="Y16" s="625"/>
      <c r="Z16" s="626">
        <v>0.1</v>
      </c>
      <c r="AA16" s="626"/>
      <c r="AB16" s="626"/>
      <c r="AC16" s="626"/>
      <c r="AD16" s="627">
        <v>3627</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19341</v>
      </c>
      <c r="CS16" s="624"/>
      <c r="CT16" s="624"/>
      <c r="CU16" s="624"/>
      <c r="CV16" s="624"/>
      <c r="CW16" s="624"/>
      <c r="CX16" s="624"/>
      <c r="CY16" s="625"/>
      <c r="CZ16" s="626">
        <v>0.5</v>
      </c>
      <c r="DA16" s="626"/>
      <c r="DB16" s="626"/>
      <c r="DC16" s="626"/>
      <c r="DD16" s="632" t="s">
        <v>131</v>
      </c>
      <c r="DE16" s="624"/>
      <c r="DF16" s="624"/>
      <c r="DG16" s="624"/>
      <c r="DH16" s="624"/>
      <c r="DI16" s="624"/>
      <c r="DJ16" s="624"/>
      <c r="DK16" s="624"/>
      <c r="DL16" s="624"/>
      <c r="DM16" s="624"/>
      <c r="DN16" s="624"/>
      <c r="DO16" s="624"/>
      <c r="DP16" s="625"/>
      <c r="DQ16" s="632">
        <v>8706</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2609</v>
      </c>
      <c r="S17" s="624"/>
      <c r="T17" s="624"/>
      <c r="U17" s="624"/>
      <c r="V17" s="624"/>
      <c r="W17" s="624"/>
      <c r="X17" s="624"/>
      <c r="Y17" s="625"/>
      <c r="Z17" s="626">
        <v>0.1</v>
      </c>
      <c r="AA17" s="626"/>
      <c r="AB17" s="626"/>
      <c r="AC17" s="626"/>
      <c r="AD17" s="627">
        <v>2609</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867026</v>
      </c>
      <c r="CS17" s="624"/>
      <c r="CT17" s="624"/>
      <c r="CU17" s="624"/>
      <c r="CV17" s="624"/>
      <c r="CW17" s="624"/>
      <c r="CX17" s="624"/>
      <c r="CY17" s="625"/>
      <c r="CZ17" s="626">
        <v>23.7</v>
      </c>
      <c r="DA17" s="626"/>
      <c r="DB17" s="626"/>
      <c r="DC17" s="626"/>
      <c r="DD17" s="632" t="s">
        <v>131</v>
      </c>
      <c r="DE17" s="624"/>
      <c r="DF17" s="624"/>
      <c r="DG17" s="624"/>
      <c r="DH17" s="624"/>
      <c r="DI17" s="624"/>
      <c r="DJ17" s="624"/>
      <c r="DK17" s="624"/>
      <c r="DL17" s="624"/>
      <c r="DM17" s="624"/>
      <c r="DN17" s="624"/>
      <c r="DO17" s="624"/>
      <c r="DP17" s="625"/>
      <c r="DQ17" s="632">
        <v>867026</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656</v>
      </c>
      <c r="S18" s="624"/>
      <c r="T18" s="624"/>
      <c r="U18" s="624"/>
      <c r="V18" s="624"/>
      <c r="W18" s="624"/>
      <c r="X18" s="624"/>
      <c r="Y18" s="625"/>
      <c r="Z18" s="626">
        <v>0</v>
      </c>
      <c r="AA18" s="626"/>
      <c r="AB18" s="626"/>
      <c r="AC18" s="626"/>
      <c r="AD18" s="627">
        <v>656</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253</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446</v>
      </c>
      <c r="S19" s="624"/>
      <c r="T19" s="624"/>
      <c r="U19" s="624"/>
      <c r="V19" s="624"/>
      <c r="W19" s="624"/>
      <c r="X19" s="624"/>
      <c r="Y19" s="625"/>
      <c r="Z19" s="626">
        <v>0</v>
      </c>
      <c r="AA19" s="626"/>
      <c r="AB19" s="626"/>
      <c r="AC19" s="626"/>
      <c r="AD19" s="627">
        <v>446</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210</v>
      </c>
      <c r="S20" s="624"/>
      <c r="T20" s="624"/>
      <c r="U20" s="624"/>
      <c r="V20" s="624"/>
      <c r="W20" s="624"/>
      <c r="X20" s="624"/>
      <c r="Y20" s="625"/>
      <c r="Z20" s="626">
        <v>0</v>
      </c>
      <c r="AA20" s="626"/>
      <c r="AB20" s="626"/>
      <c r="AC20" s="626"/>
      <c r="AD20" s="627">
        <v>210</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253</v>
      </c>
      <c r="BP20" s="626"/>
      <c r="BQ20" s="626"/>
      <c r="BR20" s="626"/>
      <c r="BS20" s="627" t="s">
        <v>253</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3651720</v>
      </c>
      <c r="CS20" s="624"/>
      <c r="CT20" s="624"/>
      <c r="CU20" s="624"/>
      <c r="CV20" s="624"/>
      <c r="CW20" s="624"/>
      <c r="CX20" s="624"/>
      <c r="CY20" s="625"/>
      <c r="CZ20" s="626">
        <v>100</v>
      </c>
      <c r="DA20" s="626"/>
      <c r="DB20" s="626"/>
      <c r="DC20" s="626"/>
      <c r="DD20" s="632">
        <v>403332</v>
      </c>
      <c r="DE20" s="624"/>
      <c r="DF20" s="624"/>
      <c r="DG20" s="624"/>
      <c r="DH20" s="624"/>
      <c r="DI20" s="624"/>
      <c r="DJ20" s="624"/>
      <c r="DK20" s="624"/>
      <c r="DL20" s="624"/>
      <c r="DM20" s="624"/>
      <c r="DN20" s="624"/>
      <c r="DO20" s="624"/>
      <c r="DP20" s="625"/>
      <c r="DQ20" s="632">
        <v>2738716</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1454048</v>
      </c>
      <c r="S21" s="624"/>
      <c r="T21" s="624"/>
      <c r="U21" s="624"/>
      <c r="V21" s="624"/>
      <c r="W21" s="624"/>
      <c r="X21" s="624"/>
      <c r="Y21" s="625"/>
      <c r="Z21" s="626">
        <v>37.5</v>
      </c>
      <c r="AA21" s="626"/>
      <c r="AB21" s="626"/>
      <c r="AC21" s="626"/>
      <c r="AD21" s="627">
        <v>1317863</v>
      </c>
      <c r="AE21" s="627"/>
      <c r="AF21" s="627"/>
      <c r="AG21" s="627"/>
      <c r="AH21" s="627"/>
      <c r="AI21" s="627"/>
      <c r="AJ21" s="627"/>
      <c r="AK21" s="627"/>
      <c r="AL21" s="628">
        <v>81.8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253</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1317863</v>
      </c>
      <c r="S22" s="624"/>
      <c r="T22" s="624"/>
      <c r="U22" s="624"/>
      <c r="V22" s="624"/>
      <c r="W22" s="624"/>
      <c r="X22" s="624"/>
      <c r="Y22" s="625"/>
      <c r="Z22" s="626">
        <v>34</v>
      </c>
      <c r="AA22" s="626"/>
      <c r="AB22" s="626"/>
      <c r="AC22" s="626"/>
      <c r="AD22" s="627">
        <v>1317863</v>
      </c>
      <c r="AE22" s="627"/>
      <c r="AF22" s="627"/>
      <c r="AG22" s="627"/>
      <c r="AH22" s="627"/>
      <c r="AI22" s="627"/>
      <c r="AJ22" s="627"/>
      <c r="AK22" s="627"/>
      <c r="AL22" s="628">
        <v>81.8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136185</v>
      </c>
      <c r="S23" s="624"/>
      <c r="T23" s="624"/>
      <c r="U23" s="624"/>
      <c r="V23" s="624"/>
      <c r="W23" s="624"/>
      <c r="X23" s="624"/>
      <c r="Y23" s="625"/>
      <c r="Z23" s="626">
        <v>3.5</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1620493</v>
      </c>
      <c r="CS24" s="613"/>
      <c r="CT24" s="613"/>
      <c r="CU24" s="613"/>
      <c r="CV24" s="613"/>
      <c r="CW24" s="613"/>
      <c r="CX24" s="613"/>
      <c r="CY24" s="614"/>
      <c r="CZ24" s="617">
        <v>44.4</v>
      </c>
      <c r="DA24" s="618"/>
      <c r="DB24" s="618"/>
      <c r="DC24" s="634"/>
      <c r="DD24" s="653">
        <v>1478415</v>
      </c>
      <c r="DE24" s="613"/>
      <c r="DF24" s="613"/>
      <c r="DG24" s="613"/>
      <c r="DH24" s="613"/>
      <c r="DI24" s="613"/>
      <c r="DJ24" s="613"/>
      <c r="DK24" s="614"/>
      <c r="DL24" s="653">
        <v>780287</v>
      </c>
      <c r="DM24" s="613"/>
      <c r="DN24" s="613"/>
      <c r="DO24" s="613"/>
      <c r="DP24" s="613"/>
      <c r="DQ24" s="613"/>
      <c r="DR24" s="613"/>
      <c r="DS24" s="613"/>
      <c r="DT24" s="613"/>
      <c r="DU24" s="613"/>
      <c r="DV24" s="614"/>
      <c r="DW24" s="617">
        <v>48</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1746517</v>
      </c>
      <c r="S25" s="624"/>
      <c r="T25" s="624"/>
      <c r="U25" s="624"/>
      <c r="V25" s="624"/>
      <c r="W25" s="624"/>
      <c r="X25" s="624"/>
      <c r="Y25" s="625"/>
      <c r="Z25" s="626">
        <v>45</v>
      </c>
      <c r="AA25" s="626"/>
      <c r="AB25" s="626"/>
      <c r="AC25" s="626"/>
      <c r="AD25" s="627">
        <v>1610332</v>
      </c>
      <c r="AE25" s="627"/>
      <c r="AF25" s="627"/>
      <c r="AG25" s="627"/>
      <c r="AH25" s="627"/>
      <c r="AI25" s="627"/>
      <c r="AJ25" s="627"/>
      <c r="AK25" s="627"/>
      <c r="AL25" s="628">
        <v>100</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600359</v>
      </c>
      <c r="CS25" s="654"/>
      <c r="CT25" s="654"/>
      <c r="CU25" s="654"/>
      <c r="CV25" s="654"/>
      <c r="CW25" s="654"/>
      <c r="CX25" s="654"/>
      <c r="CY25" s="655"/>
      <c r="CZ25" s="628">
        <v>16.399999999999999</v>
      </c>
      <c r="DA25" s="656"/>
      <c r="DB25" s="656"/>
      <c r="DC25" s="658"/>
      <c r="DD25" s="632">
        <v>570080</v>
      </c>
      <c r="DE25" s="654"/>
      <c r="DF25" s="654"/>
      <c r="DG25" s="654"/>
      <c r="DH25" s="654"/>
      <c r="DI25" s="654"/>
      <c r="DJ25" s="654"/>
      <c r="DK25" s="655"/>
      <c r="DL25" s="632">
        <v>564422</v>
      </c>
      <c r="DM25" s="654"/>
      <c r="DN25" s="654"/>
      <c r="DO25" s="654"/>
      <c r="DP25" s="654"/>
      <c r="DQ25" s="654"/>
      <c r="DR25" s="654"/>
      <c r="DS25" s="654"/>
      <c r="DT25" s="654"/>
      <c r="DU25" s="654"/>
      <c r="DV25" s="655"/>
      <c r="DW25" s="628">
        <v>34.799999999999997</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t="s">
        <v>131</v>
      </c>
      <c r="S26" s="624"/>
      <c r="T26" s="624"/>
      <c r="U26" s="624"/>
      <c r="V26" s="624"/>
      <c r="W26" s="624"/>
      <c r="X26" s="624"/>
      <c r="Y26" s="625"/>
      <c r="Z26" s="626" t="s">
        <v>131</v>
      </c>
      <c r="AA26" s="626"/>
      <c r="AB26" s="626"/>
      <c r="AC26" s="626"/>
      <c r="AD26" s="627" t="s">
        <v>131</v>
      </c>
      <c r="AE26" s="627"/>
      <c r="AF26" s="627"/>
      <c r="AG26" s="627"/>
      <c r="AH26" s="627"/>
      <c r="AI26" s="627"/>
      <c r="AJ26" s="627"/>
      <c r="AK26" s="627"/>
      <c r="AL26" s="628" t="s">
        <v>131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349718</v>
      </c>
      <c r="CS26" s="624"/>
      <c r="CT26" s="624"/>
      <c r="CU26" s="624"/>
      <c r="CV26" s="624"/>
      <c r="CW26" s="624"/>
      <c r="CX26" s="624"/>
      <c r="CY26" s="625"/>
      <c r="CZ26" s="628">
        <v>9.6</v>
      </c>
      <c r="DA26" s="656"/>
      <c r="DB26" s="656"/>
      <c r="DC26" s="658"/>
      <c r="DD26" s="632">
        <v>324033</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17045</v>
      </c>
      <c r="S27" s="624"/>
      <c r="T27" s="624"/>
      <c r="U27" s="624"/>
      <c r="V27" s="624"/>
      <c r="W27" s="624"/>
      <c r="X27" s="624"/>
      <c r="Y27" s="625"/>
      <c r="Z27" s="626">
        <v>0.4</v>
      </c>
      <c r="AA27" s="626"/>
      <c r="AB27" s="626"/>
      <c r="AC27" s="626"/>
      <c r="AD27" s="627" t="s">
        <v>131</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189224</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153108</v>
      </c>
      <c r="CS27" s="654"/>
      <c r="CT27" s="654"/>
      <c r="CU27" s="654"/>
      <c r="CV27" s="654"/>
      <c r="CW27" s="654"/>
      <c r="CX27" s="654"/>
      <c r="CY27" s="655"/>
      <c r="CZ27" s="628">
        <v>4.2</v>
      </c>
      <c r="DA27" s="656"/>
      <c r="DB27" s="656"/>
      <c r="DC27" s="658"/>
      <c r="DD27" s="632">
        <v>41309</v>
      </c>
      <c r="DE27" s="654"/>
      <c r="DF27" s="654"/>
      <c r="DG27" s="654"/>
      <c r="DH27" s="654"/>
      <c r="DI27" s="654"/>
      <c r="DJ27" s="654"/>
      <c r="DK27" s="655"/>
      <c r="DL27" s="632">
        <v>41239</v>
      </c>
      <c r="DM27" s="654"/>
      <c r="DN27" s="654"/>
      <c r="DO27" s="654"/>
      <c r="DP27" s="654"/>
      <c r="DQ27" s="654"/>
      <c r="DR27" s="654"/>
      <c r="DS27" s="654"/>
      <c r="DT27" s="654"/>
      <c r="DU27" s="654"/>
      <c r="DV27" s="655"/>
      <c r="DW27" s="628">
        <v>2.5</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17625</v>
      </c>
      <c r="S28" s="624"/>
      <c r="T28" s="624"/>
      <c r="U28" s="624"/>
      <c r="V28" s="624"/>
      <c r="W28" s="624"/>
      <c r="X28" s="624"/>
      <c r="Y28" s="625"/>
      <c r="Z28" s="626">
        <v>0.5</v>
      </c>
      <c r="AA28" s="626"/>
      <c r="AB28" s="626"/>
      <c r="AC28" s="626"/>
      <c r="AD28" s="627">
        <v>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867026</v>
      </c>
      <c r="CS28" s="624"/>
      <c r="CT28" s="624"/>
      <c r="CU28" s="624"/>
      <c r="CV28" s="624"/>
      <c r="CW28" s="624"/>
      <c r="CX28" s="624"/>
      <c r="CY28" s="625"/>
      <c r="CZ28" s="628">
        <v>23.7</v>
      </c>
      <c r="DA28" s="656"/>
      <c r="DB28" s="656"/>
      <c r="DC28" s="658"/>
      <c r="DD28" s="632">
        <v>867026</v>
      </c>
      <c r="DE28" s="624"/>
      <c r="DF28" s="624"/>
      <c r="DG28" s="624"/>
      <c r="DH28" s="624"/>
      <c r="DI28" s="624"/>
      <c r="DJ28" s="624"/>
      <c r="DK28" s="625"/>
      <c r="DL28" s="632">
        <v>174626</v>
      </c>
      <c r="DM28" s="624"/>
      <c r="DN28" s="624"/>
      <c r="DO28" s="624"/>
      <c r="DP28" s="624"/>
      <c r="DQ28" s="624"/>
      <c r="DR28" s="624"/>
      <c r="DS28" s="624"/>
      <c r="DT28" s="624"/>
      <c r="DU28" s="624"/>
      <c r="DV28" s="625"/>
      <c r="DW28" s="628">
        <v>10.8</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1597</v>
      </c>
      <c r="S29" s="624"/>
      <c r="T29" s="624"/>
      <c r="U29" s="624"/>
      <c r="V29" s="624"/>
      <c r="W29" s="624"/>
      <c r="X29" s="624"/>
      <c r="Y29" s="625"/>
      <c r="Z29" s="626">
        <v>0</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867026</v>
      </c>
      <c r="CS29" s="654"/>
      <c r="CT29" s="654"/>
      <c r="CU29" s="654"/>
      <c r="CV29" s="654"/>
      <c r="CW29" s="654"/>
      <c r="CX29" s="654"/>
      <c r="CY29" s="655"/>
      <c r="CZ29" s="628">
        <v>23.7</v>
      </c>
      <c r="DA29" s="656"/>
      <c r="DB29" s="656"/>
      <c r="DC29" s="658"/>
      <c r="DD29" s="632">
        <v>867026</v>
      </c>
      <c r="DE29" s="654"/>
      <c r="DF29" s="654"/>
      <c r="DG29" s="654"/>
      <c r="DH29" s="654"/>
      <c r="DI29" s="654"/>
      <c r="DJ29" s="654"/>
      <c r="DK29" s="655"/>
      <c r="DL29" s="632">
        <v>174626</v>
      </c>
      <c r="DM29" s="654"/>
      <c r="DN29" s="654"/>
      <c r="DO29" s="654"/>
      <c r="DP29" s="654"/>
      <c r="DQ29" s="654"/>
      <c r="DR29" s="654"/>
      <c r="DS29" s="654"/>
      <c r="DT29" s="654"/>
      <c r="DU29" s="654"/>
      <c r="DV29" s="655"/>
      <c r="DW29" s="628">
        <v>10.8</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306475</v>
      </c>
      <c r="S30" s="624"/>
      <c r="T30" s="624"/>
      <c r="U30" s="624"/>
      <c r="V30" s="624"/>
      <c r="W30" s="624"/>
      <c r="X30" s="624"/>
      <c r="Y30" s="625"/>
      <c r="Z30" s="626">
        <v>7.9</v>
      </c>
      <c r="AA30" s="626"/>
      <c r="AB30" s="626"/>
      <c r="AC30" s="626"/>
      <c r="AD30" s="627" t="s">
        <v>131</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864162</v>
      </c>
      <c r="CS30" s="624"/>
      <c r="CT30" s="624"/>
      <c r="CU30" s="624"/>
      <c r="CV30" s="624"/>
      <c r="CW30" s="624"/>
      <c r="CX30" s="624"/>
      <c r="CY30" s="625"/>
      <c r="CZ30" s="628">
        <v>23.7</v>
      </c>
      <c r="DA30" s="656"/>
      <c r="DB30" s="656"/>
      <c r="DC30" s="658"/>
      <c r="DD30" s="632">
        <v>864162</v>
      </c>
      <c r="DE30" s="624"/>
      <c r="DF30" s="624"/>
      <c r="DG30" s="624"/>
      <c r="DH30" s="624"/>
      <c r="DI30" s="624"/>
      <c r="DJ30" s="624"/>
      <c r="DK30" s="625"/>
      <c r="DL30" s="632">
        <v>171762</v>
      </c>
      <c r="DM30" s="624"/>
      <c r="DN30" s="624"/>
      <c r="DO30" s="624"/>
      <c r="DP30" s="624"/>
      <c r="DQ30" s="624"/>
      <c r="DR30" s="624"/>
      <c r="DS30" s="624"/>
      <c r="DT30" s="624"/>
      <c r="DU30" s="624"/>
      <c r="DV30" s="625"/>
      <c r="DW30" s="628">
        <v>10.6</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253</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7" t="s">
        <v>314</v>
      </c>
      <c r="AQ31" s="668"/>
      <c r="AR31" s="668"/>
      <c r="AS31" s="668"/>
      <c r="AT31" s="673" t="s">
        <v>315</v>
      </c>
      <c r="AU31" s="218"/>
      <c r="AV31" s="218"/>
      <c r="AW31" s="218"/>
      <c r="AX31" s="609" t="s">
        <v>190</v>
      </c>
      <c r="AY31" s="610"/>
      <c r="AZ31" s="610"/>
      <c r="BA31" s="610"/>
      <c r="BB31" s="610"/>
      <c r="BC31" s="610"/>
      <c r="BD31" s="610"/>
      <c r="BE31" s="610"/>
      <c r="BF31" s="611"/>
      <c r="BG31" s="676">
        <v>99.7</v>
      </c>
      <c r="BH31" s="677"/>
      <c r="BI31" s="677"/>
      <c r="BJ31" s="677"/>
      <c r="BK31" s="677"/>
      <c r="BL31" s="677"/>
      <c r="BM31" s="618">
        <v>99.3</v>
      </c>
      <c r="BN31" s="677"/>
      <c r="BO31" s="677"/>
      <c r="BP31" s="677"/>
      <c r="BQ31" s="678"/>
      <c r="BR31" s="676">
        <v>99.9</v>
      </c>
      <c r="BS31" s="677"/>
      <c r="BT31" s="677"/>
      <c r="BU31" s="677"/>
      <c r="BV31" s="677"/>
      <c r="BW31" s="677"/>
      <c r="BX31" s="618">
        <v>99.5</v>
      </c>
      <c r="BY31" s="677"/>
      <c r="BZ31" s="677"/>
      <c r="CA31" s="677"/>
      <c r="CB31" s="678"/>
      <c r="CD31" s="663"/>
      <c r="CE31" s="664"/>
      <c r="CF31" s="620" t="s">
        <v>316</v>
      </c>
      <c r="CG31" s="621"/>
      <c r="CH31" s="621"/>
      <c r="CI31" s="621"/>
      <c r="CJ31" s="621"/>
      <c r="CK31" s="621"/>
      <c r="CL31" s="621"/>
      <c r="CM31" s="621"/>
      <c r="CN31" s="621"/>
      <c r="CO31" s="621"/>
      <c r="CP31" s="621"/>
      <c r="CQ31" s="622"/>
      <c r="CR31" s="623">
        <v>2864</v>
      </c>
      <c r="CS31" s="654"/>
      <c r="CT31" s="654"/>
      <c r="CU31" s="654"/>
      <c r="CV31" s="654"/>
      <c r="CW31" s="654"/>
      <c r="CX31" s="654"/>
      <c r="CY31" s="655"/>
      <c r="CZ31" s="628">
        <v>0.1</v>
      </c>
      <c r="DA31" s="656"/>
      <c r="DB31" s="656"/>
      <c r="DC31" s="658"/>
      <c r="DD31" s="632">
        <v>2864</v>
      </c>
      <c r="DE31" s="654"/>
      <c r="DF31" s="654"/>
      <c r="DG31" s="654"/>
      <c r="DH31" s="654"/>
      <c r="DI31" s="654"/>
      <c r="DJ31" s="654"/>
      <c r="DK31" s="655"/>
      <c r="DL31" s="632">
        <v>2864</v>
      </c>
      <c r="DM31" s="654"/>
      <c r="DN31" s="654"/>
      <c r="DO31" s="654"/>
      <c r="DP31" s="654"/>
      <c r="DQ31" s="654"/>
      <c r="DR31" s="654"/>
      <c r="DS31" s="654"/>
      <c r="DT31" s="654"/>
      <c r="DU31" s="654"/>
      <c r="DV31" s="655"/>
      <c r="DW31" s="628">
        <v>0.2</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109639</v>
      </c>
      <c r="S32" s="624"/>
      <c r="T32" s="624"/>
      <c r="U32" s="624"/>
      <c r="V32" s="624"/>
      <c r="W32" s="624"/>
      <c r="X32" s="624"/>
      <c r="Y32" s="625"/>
      <c r="Z32" s="626">
        <v>2.8</v>
      </c>
      <c r="AA32" s="626"/>
      <c r="AB32" s="626"/>
      <c r="AC32" s="626"/>
      <c r="AD32" s="627" t="s">
        <v>131</v>
      </c>
      <c r="AE32" s="627"/>
      <c r="AF32" s="627"/>
      <c r="AG32" s="627"/>
      <c r="AH32" s="627"/>
      <c r="AI32" s="627"/>
      <c r="AJ32" s="627"/>
      <c r="AK32" s="627"/>
      <c r="AL32" s="628" t="s">
        <v>131</v>
      </c>
      <c r="AM32" s="629"/>
      <c r="AN32" s="629"/>
      <c r="AO32" s="630"/>
      <c r="AP32" s="669"/>
      <c r="AQ32" s="670"/>
      <c r="AR32" s="670"/>
      <c r="AS32" s="670"/>
      <c r="AT32" s="674"/>
      <c r="AU32" s="214" t="s">
        <v>318</v>
      </c>
      <c r="AX32" s="620" t="s">
        <v>319</v>
      </c>
      <c r="AY32" s="621"/>
      <c r="AZ32" s="621"/>
      <c r="BA32" s="621"/>
      <c r="BB32" s="621"/>
      <c r="BC32" s="621"/>
      <c r="BD32" s="621"/>
      <c r="BE32" s="621"/>
      <c r="BF32" s="622"/>
      <c r="BG32" s="679">
        <v>99.7</v>
      </c>
      <c r="BH32" s="654"/>
      <c r="BI32" s="654"/>
      <c r="BJ32" s="654"/>
      <c r="BK32" s="654"/>
      <c r="BL32" s="654"/>
      <c r="BM32" s="629">
        <v>99.7</v>
      </c>
      <c r="BN32" s="654"/>
      <c r="BO32" s="654"/>
      <c r="BP32" s="654"/>
      <c r="BQ32" s="680"/>
      <c r="BR32" s="679">
        <v>100</v>
      </c>
      <c r="BS32" s="654"/>
      <c r="BT32" s="654"/>
      <c r="BU32" s="654"/>
      <c r="BV32" s="654"/>
      <c r="BW32" s="654"/>
      <c r="BX32" s="629">
        <v>100</v>
      </c>
      <c r="BY32" s="654"/>
      <c r="BZ32" s="654"/>
      <c r="CA32" s="654"/>
      <c r="CB32" s="680"/>
      <c r="CD32" s="665"/>
      <c r="CE32" s="666"/>
      <c r="CF32" s="620" t="s">
        <v>320</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6"/>
      <c r="DB32" s="656"/>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16497</v>
      </c>
      <c r="S33" s="624"/>
      <c r="T33" s="624"/>
      <c r="U33" s="624"/>
      <c r="V33" s="624"/>
      <c r="W33" s="624"/>
      <c r="X33" s="624"/>
      <c r="Y33" s="625"/>
      <c r="Z33" s="626">
        <v>0.4</v>
      </c>
      <c r="AA33" s="626"/>
      <c r="AB33" s="626"/>
      <c r="AC33" s="626"/>
      <c r="AD33" s="627">
        <v>220</v>
      </c>
      <c r="AE33" s="627"/>
      <c r="AF33" s="627"/>
      <c r="AG33" s="627"/>
      <c r="AH33" s="627"/>
      <c r="AI33" s="627"/>
      <c r="AJ33" s="627"/>
      <c r="AK33" s="627"/>
      <c r="AL33" s="628">
        <v>0</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99.8</v>
      </c>
      <c r="BS33" s="682"/>
      <c r="BT33" s="682"/>
      <c r="BU33" s="682"/>
      <c r="BV33" s="682"/>
      <c r="BW33" s="682"/>
      <c r="BX33" s="683">
        <v>98.9</v>
      </c>
      <c r="BY33" s="682"/>
      <c r="BZ33" s="682"/>
      <c r="CA33" s="682"/>
      <c r="CB33" s="684"/>
      <c r="CD33" s="620" t="s">
        <v>323</v>
      </c>
      <c r="CE33" s="621"/>
      <c r="CF33" s="621"/>
      <c r="CG33" s="621"/>
      <c r="CH33" s="621"/>
      <c r="CI33" s="621"/>
      <c r="CJ33" s="621"/>
      <c r="CK33" s="621"/>
      <c r="CL33" s="621"/>
      <c r="CM33" s="621"/>
      <c r="CN33" s="621"/>
      <c r="CO33" s="621"/>
      <c r="CP33" s="621"/>
      <c r="CQ33" s="622"/>
      <c r="CR33" s="623">
        <v>1608554</v>
      </c>
      <c r="CS33" s="654"/>
      <c r="CT33" s="654"/>
      <c r="CU33" s="654"/>
      <c r="CV33" s="654"/>
      <c r="CW33" s="654"/>
      <c r="CX33" s="654"/>
      <c r="CY33" s="655"/>
      <c r="CZ33" s="628">
        <v>44</v>
      </c>
      <c r="DA33" s="656"/>
      <c r="DB33" s="656"/>
      <c r="DC33" s="658"/>
      <c r="DD33" s="632">
        <v>1133642</v>
      </c>
      <c r="DE33" s="654"/>
      <c r="DF33" s="654"/>
      <c r="DG33" s="654"/>
      <c r="DH33" s="654"/>
      <c r="DI33" s="654"/>
      <c r="DJ33" s="654"/>
      <c r="DK33" s="655"/>
      <c r="DL33" s="632">
        <v>496250</v>
      </c>
      <c r="DM33" s="654"/>
      <c r="DN33" s="654"/>
      <c r="DO33" s="654"/>
      <c r="DP33" s="654"/>
      <c r="DQ33" s="654"/>
      <c r="DR33" s="654"/>
      <c r="DS33" s="654"/>
      <c r="DT33" s="654"/>
      <c r="DU33" s="654"/>
      <c r="DV33" s="655"/>
      <c r="DW33" s="628">
        <v>30.6</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146045</v>
      </c>
      <c r="S34" s="624"/>
      <c r="T34" s="624"/>
      <c r="U34" s="624"/>
      <c r="V34" s="624"/>
      <c r="W34" s="624"/>
      <c r="X34" s="624"/>
      <c r="Y34" s="625"/>
      <c r="Z34" s="626">
        <v>3.8</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451279</v>
      </c>
      <c r="CS34" s="624"/>
      <c r="CT34" s="624"/>
      <c r="CU34" s="624"/>
      <c r="CV34" s="624"/>
      <c r="CW34" s="624"/>
      <c r="CX34" s="624"/>
      <c r="CY34" s="625"/>
      <c r="CZ34" s="628">
        <v>12.4</v>
      </c>
      <c r="DA34" s="656"/>
      <c r="DB34" s="656"/>
      <c r="DC34" s="658"/>
      <c r="DD34" s="632">
        <v>253456</v>
      </c>
      <c r="DE34" s="624"/>
      <c r="DF34" s="624"/>
      <c r="DG34" s="624"/>
      <c r="DH34" s="624"/>
      <c r="DI34" s="624"/>
      <c r="DJ34" s="624"/>
      <c r="DK34" s="625"/>
      <c r="DL34" s="632">
        <v>215444</v>
      </c>
      <c r="DM34" s="624"/>
      <c r="DN34" s="624"/>
      <c r="DO34" s="624"/>
      <c r="DP34" s="624"/>
      <c r="DQ34" s="624"/>
      <c r="DR34" s="624"/>
      <c r="DS34" s="624"/>
      <c r="DT34" s="624"/>
      <c r="DU34" s="624"/>
      <c r="DV34" s="625"/>
      <c r="DW34" s="628">
        <v>13.3</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1018456</v>
      </c>
      <c r="S35" s="624"/>
      <c r="T35" s="624"/>
      <c r="U35" s="624"/>
      <c r="V35" s="624"/>
      <c r="W35" s="624"/>
      <c r="X35" s="624"/>
      <c r="Y35" s="625"/>
      <c r="Z35" s="626">
        <v>26.3</v>
      </c>
      <c r="AA35" s="626"/>
      <c r="AB35" s="626"/>
      <c r="AC35" s="626"/>
      <c r="AD35" s="627" t="s">
        <v>131</v>
      </c>
      <c r="AE35" s="627"/>
      <c r="AF35" s="627"/>
      <c r="AG35" s="627"/>
      <c r="AH35" s="627"/>
      <c r="AI35" s="627"/>
      <c r="AJ35" s="627"/>
      <c r="AK35" s="627"/>
      <c r="AL35" s="628" t="s">
        <v>131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18492</v>
      </c>
      <c r="CS35" s="654"/>
      <c r="CT35" s="654"/>
      <c r="CU35" s="654"/>
      <c r="CV35" s="654"/>
      <c r="CW35" s="654"/>
      <c r="CX35" s="654"/>
      <c r="CY35" s="655"/>
      <c r="CZ35" s="628">
        <v>0.5</v>
      </c>
      <c r="DA35" s="656"/>
      <c r="DB35" s="656"/>
      <c r="DC35" s="658"/>
      <c r="DD35" s="632">
        <v>18492</v>
      </c>
      <c r="DE35" s="654"/>
      <c r="DF35" s="654"/>
      <c r="DG35" s="654"/>
      <c r="DH35" s="654"/>
      <c r="DI35" s="654"/>
      <c r="DJ35" s="654"/>
      <c r="DK35" s="655"/>
      <c r="DL35" s="632">
        <v>18492</v>
      </c>
      <c r="DM35" s="654"/>
      <c r="DN35" s="654"/>
      <c r="DO35" s="654"/>
      <c r="DP35" s="654"/>
      <c r="DQ35" s="654"/>
      <c r="DR35" s="654"/>
      <c r="DS35" s="654"/>
      <c r="DT35" s="654"/>
      <c r="DU35" s="654"/>
      <c r="DV35" s="655"/>
      <c r="DW35" s="628">
        <v>1.1000000000000001</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264821</v>
      </c>
      <c r="S36" s="624"/>
      <c r="T36" s="624"/>
      <c r="U36" s="624"/>
      <c r="V36" s="624"/>
      <c r="W36" s="624"/>
      <c r="X36" s="624"/>
      <c r="Y36" s="625"/>
      <c r="Z36" s="626">
        <v>6.8</v>
      </c>
      <c r="AA36" s="626"/>
      <c r="AB36" s="626"/>
      <c r="AC36" s="626"/>
      <c r="AD36" s="627" t="s">
        <v>131</v>
      </c>
      <c r="AE36" s="627"/>
      <c r="AF36" s="627"/>
      <c r="AG36" s="627"/>
      <c r="AH36" s="627"/>
      <c r="AI36" s="627"/>
      <c r="AJ36" s="627"/>
      <c r="AK36" s="627"/>
      <c r="AL36" s="628" t="s">
        <v>131</v>
      </c>
      <c r="AM36" s="629"/>
      <c r="AN36" s="629"/>
      <c r="AO36" s="630"/>
      <c r="AP36" s="222"/>
      <c r="AQ36" s="685" t="s">
        <v>331</v>
      </c>
      <c r="AR36" s="686"/>
      <c r="AS36" s="686"/>
      <c r="AT36" s="686"/>
      <c r="AU36" s="686"/>
      <c r="AV36" s="686"/>
      <c r="AW36" s="686"/>
      <c r="AX36" s="686"/>
      <c r="AY36" s="687"/>
      <c r="AZ36" s="612">
        <v>334395</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49158</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182599</v>
      </c>
      <c r="CS36" s="624"/>
      <c r="CT36" s="624"/>
      <c r="CU36" s="624"/>
      <c r="CV36" s="624"/>
      <c r="CW36" s="624"/>
      <c r="CX36" s="624"/>
      <c r="CY36" s="625"/>
      <c r="CZ36" s="628">
        <v>5</v>
      </c>
      <c r="DA36" s="656"/>
      <c r="DB36" s="656"/>
      <c r="DC36" s="658"/>
      <c r="DD36" s="632">
        <v>95275</v>
      </c>
      <c r="DE36" s="624"/>
      <c r="DF36" s="624"/>
      <c r="DG36" s="624"/>
      <c r="DH36" s="624"/>
      <c r="DI36" s="624"/>
      <c r="DJ36" s="624"/>
      <c r="DK36" s="625"/>
      <c r="DL36" s="632">
        <v>81864</v>
      </c>
      <c r="DM36" s="624"/>
      <c r="DN36" s="624"/>
      <c r="DO36" s="624"/>
      <c r="DP36" s="624"/>
      <c r="DQ36" s="624"/>
      <c r="DR36" s="624"/>
      <c r="DS36" s="624"/>
      <c r="DT36" s="624"/>
      <c r="DU36" s="624"/>
      <c r="DV36" s="625"/>
      <c r="DW36" s="628">
        <v>5</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35218</v>
      </c>
      <c r="S37" s="624"/>
      <c r="T37" s="624"/>
      <c r="U37" s="624"/>
      <c r="V37" s="624"/>
      <c r="W37" s="624"/>
      <c r="X37" s="624"/>
      <c r="Y37" s="625"/>
      <c r="Z37" s="626">
        <v>0.9</v>
      </c>
      <c r="AA37" s="626"/>
      <c r="AB37" s="626"/>
      <c r="AC37" s="626"/>
      <c r="AD37" s="627">
        <v>38</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110839</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46712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13763</v>
      </c>
      <c r="CS37" s="654"/>
      <c r="CT37" s="654"/>
      <c r="CU37" s="654"/>
      <c r="CV37" s="654"/>
      <c r="CW37" s="654"/>
      <c r="CX37" s="654"/>
      <c r="CY37" s="655"/>
      <c r="CZ37" s="628">
        <v>0.4</v>
      </c>
      <c r="DA37" s="656"/>
      <c r="DB37" s="656"/>
      <c r="DC37" s="658"/>
      <c r="DD37" s="632">
        <v>13763</v>
      </c>
      <c r="DE37" s="654"/>
      <c r="DF37" s="654"/>
      <c r="DG37" s="654"/>
      <c r="DH37" s="654"/>
      <c r="DI37" s="654"/>
      <c r="DJ37" s="654"/>
      <c r="DK37" s="655"/>
      <c r="DL37" s="632">
        <v>13763</v>
      </c>
      <c r="DM37" s="654"/>
      <c r="DN37" s="654"/>
      <c r="DO37" s="654"/>
      <c r="DP37" s="654"/>
      <c r="DQ37" s="654"/>
      <c r="DR37" s="654"/>
      <c r="DS37" s="654"/>
      <c r="DT37" s="654"/>
      <c r="DU37" s="654"/>
      <c r="DV37" s="655"/>
      <c r="DW37" s="628">
        <v>0.8</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197428</v>
      </c>
      <c r="S38" s="624"/>
      <c r="T38" s="624"/>
      <c r="U38" s="624"/>
      <c r="V38" s="624"/>
      <c r="W38" s="624"/>
      <c r="X38" s="624"/>
      <c r="Y38" s="625"/>
      <c r="Z38" s="626">
        <v>5.0999999999999996</v>
      </c>
      <c r="AA38" s="626"/>
      <c r="AB38" s="626"/>
      <c r="AC38" s="626"/>
      <c r="AD38" s="627" t="s">
        <v>131</v>
      </c>
      <c r="AE38" s="627"/>
      <c r="AF38" s="627"/>
      <c r="AG38" s="627"/>
      <c r="AH38" s="627"/>
      <c r="AI38" s="627"/>
      <c r="AJ38" s="627"/>
      <c r="AK38" s="627"/>
      <c r="AL38" s="628" t="s">
        <v>131</v>
      </c>
      <c r="AM38" s="629"/>
      <c r="AN38" s="629"/>
      <c r="AO38" s="630"/>
      <c r="AQ38" s="689" t="s">
        <v>339</v>
      </c>
      <c r="AR38" s="690"/>
      <c r="AS38" s="690"/>
      <c r="AT38" s="690"/>
      <c r="AU38" s="690"/>
      <c r="AV38" s="690"/>
      <c r="AW38" s="690"/>
      <c r="AX38" s="690"/>
      <c r="AY38" s="691"/>
      <c r="AZ38" s="623">
        <v>57500</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338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334395</v>
      </c>
      <c r="CS38" s="624"/>
      <c r="CT38" s="624"/>
      <c r="CU38" s="624"/>
      <c r="CV38" s="624"/>
      <c r="CW38" s="624"/>
      <c r="CX38" s="624"/>
      <c r="CY38" s="625"/>
      <c r="CZ38" s="628">
        <v>9.1999999999999993</v>
      </c>
      <c r="DA38" s="656"/>
      <c r="DB38" s="656"/>
      <c r="DC38" s="658"/>
      <c r="DD38" s="632">
        <v>304135</v>
      </c>
      <c r="DE38" s="624"/>
      <c r="DF38" s="624"/>
      <c r="DG38" s="624"/>
      <c r="DH38" s="624"/>
      <c r="DI38" s="624"/>
      <c r="DJ38" s="624"/>
      <c r="DK38" s="625"/>
      <c r="DL38" s="632">
        <v>180450</v>
      </c>
      <c r="DM38" s="624"/>
      <c r="DN38" s="624"/>
      <c r="DO38" s="624"/>
      <c r="DP38" s="624"/>
      <c r="DQ38" s="624"/>
      <c r="DR38" s="624"/>
      <c r="DS38" s="624"/>
      <c r="DT38" s="624"/>
      <c r="DU38" s="624"/>
      <c r="DV38" s="625"/>
      <c r="DW38" s="628">
        <v>11.1</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343</v>
      </c>
      <c r="AR39" s="690"/>
      <c r="AS39" s="690"/>
      <c r="AT39" s="690"/>
      <c r="AU39" s="690"/>
      <c r="AV39" s="690"/>
      <c r="AW39" s="690"/>
      <c r="AX39" s="690"/>
      <c r="AY39" s="691"/>
      <c r="AZ39" s="623" t="s">
        <v>131</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542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621789</v>
      </c>
      <c r="CS39" s="654"/>
      <c r="CT39" s="654"/>
      <c r="CU39" s="654"/>
      <c r="CV39" s="654"/>
      <c r="CW39" s="654"/>
      <c r="CX39" s="654"/>
      <c r="CY39" s="655"/>
      <c r="CZ39" s="628">
        <v>17</v>
      </c>
      <c r="DA39" s="656"/>
      <c r="DB39" s="656"/>
      <c r="DC39" s="658"/>
      <c r="DD39" s="632">
        <v>462284</v>
      </c>
      <c r="DE39" s="654"/>
      <c r="DF39" s="654"/>
      <c r="DG39" s="654"/>
      <c r="DH39" s="654"/>
      <c r="DI39" s="654"/>
      <c r="DJ39" s="654"/>
      <c r="DK39" s="655"/>
      <c r="DL39" s="632" t="s">
        <v>131</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13428</v>
      </c>
      <c r="S40" s="624"/>
      <c r="T40" s="624"/>
      <c r="U40" s="624"/>
      <c r="V40" s="624"/>
      <c r="W40" s="624"/>
      <c r="X40" s="624"/>
      <c r="Y40" s="625"/>
      <c r="Z40" s="626">
        <v>0.3</v>
      </c>
      <c r="AA40" s="626"/>
      <c r="AB40" s="626"/>
      <c r="AC40" s="626"/>
      <c r="AD40" s="627" t="s">
        <v>131</v>
      </c>
      <c r="AE40" s="627"/>
      <c r="AF40" s="627"/>
      <c r="AG40" s="627"/>
      <c r="AH40" s="627"/>
      <c r="AI40" s="627"/>
      <c r="AJ40" s="627"/>
      <c r="AK40" s="627"/>
      <c r="AL40" s="628" t="s">
        <v>131</v>
      </c>
      <c r="AM40" s="629"/>
      <c r="AN40" s="629"/>
      <c r="AO40" s="630"/>
      <c r="AQ40" s="689" t="s">
        <v>347</v>
      </c>
      <c r="AR40" s="690"/>
      <c r="AS40" s="690"/>
      <c r="AT40" s="690"/>
      <c r="AU40" s="690"/>
      <c r="AV40" s="690"/>
      <c r="AW40" s="690"/>
      <c r="AX40" s="690"/>
      <c r="AY40" s="691"/>
      <c r="AZ40" s="623" t="s">
        <v>131</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131</v>
      </c>
      <c r="DA40" s="656"/>
      <c r="DB40" s="656"/>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3877363</v>
      </c>
      <c r="S41" s="699"/>
      <c r="T41" s="699"/>
      <c r="U41" s="699"/>
      <c r="V41" s="699"/>
      <c r="W41" s="699"/>
      <c r="X41" s="699"/>
      <c r="Y41" s="700"/>
      <c r="Z41" s="701">
        <v>100</v>
      </c>
      <c r="AA41" s="701"/>
      <c r="AB41" s="701"/>
      <c r="AC41" s="701"/>
      <c r="AD41" s="702">
        <v>1610592</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27044</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131</v>
      </c>
      <c r="DA41" s="656"/>
      <c r="DB41" s="656"/>
      <c r="DC41" s="658"/>
      <c r="DD41" s="632" t="s">
        <v>131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139012</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443</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422673</v>
      </c>
      <c r="CS42" s="654"/>
      <c r="CT42" s="654"/>
      <c r="CU42" s="654"/>
      <c r="CV42" s="654"/>
      <c r="CW42" s="654"/>
      <c r="CX42" s="654"/>
      <c r="CY42" s="655"/>
      <c r="CZ42" s="628">
        <v>11.6</v>
      </c>
      <c r="DA42" s="656"/>
      <c r="DB42" s="656"/>
      <c r="DC42" s="658"/>
      <c r="DD42" s="632">
        <v>126659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6935</v>
      </c>
      <c r="CS43" s="654"/>
      <c r="CT43" s="654"/>
      <c r="CU43" s="654"/>
      <c r="CV43" s="654"/>
      <c r="CW43" s="654"/>
      <c r="CX43" s="654"/>
      <c r="CY43" s="655"/>
      <c r="CZ43" s="628">
        <v>0.2</v>
      </c>
      <c r="DA43" s="656"/>
      <c r="DB43" s="656"/>
      <c r="DC43" s="658"/>
      <c r="DD43" s="632">
        <v>6935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403332</v>
      </c>
      <c r="CS44" s="624"/>
      <c r="CT44" s="624"/>
      <c r="CU44" s="624"/>
      <c r="CV44" s="624"/>
      <c r="CW44" s="624"/>
      <c r="CX44" s="624"/>
      <c r="CY44" s="625"/>
      <c r="CZ44" s="628">
        <v>11</v>
      </c>
      <c r="DA44" s="629"/>
      <c r="DB44" s="629"/>
      <c r="DC44" s="635"/>
      <c r="DD44" s="632">
        <v>117953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106377</v>
      </c>
      <c r="CS45" s="654"/>
      <c r="CT45" s="654"/>
      <c r="CU45" s="654"/>
      <c r="CV45" s="654"/>
      <c r="CW45" s="654"/>
      <c r="CX45" s="654"/>
      <c r="CY45" s="655"/>
      <c r="CZ45" s="628">
        <v>2.9</v>
      </c>
      <c r="DA45" s="656"/>
      <c r="DB45" s="656"/>
      <c r="DC45" s="658"/>
      <c r="DD45" s="632">
        <v>12031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296679</v>
      </c>
      <c r="CS46" s="624"/>
      <c r="CT46" s="624"/>
      <c r="CU46" s="624"/>
      <c r="CV46" s="624"/>
      <c r="CW46" s="624"/>
      <c r="CX46" s="624"/>
      <c r="CY46" s="625"/>
      <c r="CZ46" s="628">
        <v>8.1</v>
      </c>
      <c r="DA46" s="629"/>
      <c r="DB46" s="629"/>
      <c r="DC46" s="635"/>
      <c r="DD46" s="632">
        <v>105646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19341</v>
      </c>
      <c r="CS47" s="654"/>
      <c r="CT47" s="654"/>
      <c r="CU47" s="654"/>
      <c r="CV47" s="654"/>
      <c r="CW47" s="654"/>
      <c r="CX47" s="654"/>
      <c r="CY47" s="655"/>
      <c r="CZ47" s="628">
        <v>0.5</v>
      </c>
      <c r="DA47" s="656"/>
      <c r="DB47" s="656"/>
      <c r="DC47" s="658"/>
      <c r="DD47" s="632">
        <v>8706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3651720</v>
      </c>
      <c r="CS49" s="682"/>
      <c r="CT49" s="682"/>
      <c r="CU49" s="682"/>
      <c r="CV49" s="682"/>
      <c r="CW49" s="682"/>
      <c r="CX49" s="682"/>
      <c r="CY49" s="711"/>
      <c r="CZ49" s="703">
        <v>100</v>
      </c>
      <c r="DA49" s="712"/>
      <c r="DB49" s="712"/>
      <c r="DC49" s="713"/>
      <c r="DD49" s="714">
        <v>2738716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eUmhVf8Y7NW47nqp8C/JZaf7iEwvQ09vkkff/7RVY+rgqvOOLKZKf3QagwBtboCaIiNsTnqx4Bu83NhlKRoQw==" saltValue="B468J67OE1iIqk5WDPqXL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f>ROUNDUP('[1]１①純計'!$D$6/1000,0)</f>
        <v>3842</v>
      </c>
      <c r="R7" s="764"/>
      <c r="S7" s="764"/>
      <c r="T7" s="764"/>
      <c r="U7" s="764"/>
      <c r="V7" s="764">
        <f>ROUND('[1]１①純計'!$E$6/1000,0)</f>
        <v>3650</v>
      </c>
      <c r="W7" s="764"/>
      <c r="X7" s="764"/>
      <c r="Y7" s="764"/>
      <c r="Z7" s="764"/>
      <c r="AA7" s="764">
        <f>Q7-V7</f>
        <v>192</v>
      </c>
      <c r="AB7" s="764"/>
      <c r="AC7" s="764"/>
      <c r="AD7" s="764"/>
      <c r="AE7" s="765"/>
      <c r="AF7" s="766">
        <v>142</v>
      </c>
      <c r="AG7" s="767"/>
      <c r="AH7" s="767"/>
      <c r="AI7" s="767"/>
      <c r="AJ7" s="768"/>
      <c r="AK7" s="769">
        <f>ROUND([2]NO.3!$D$57/1000,0)</f>
        <v>1018</v>
      </c>
      <c r="AL7" s="770"/>
      <c r="AM7" s="770"/>
      <c r="AN7" s="770"/>
      <c r="AO7" s="770"/>
      <c r="AP7" s="770">
        <f>ROUND('[1]１①②'!$O$6/1000,0)</f>
        <v>1513</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73"/>
      <c r="CH7" s="743">
        <f>ROUND([3]調査表１!$BV$18/1000,0)</f>
        <v>2</v>
      </c>
      <c r="CI7" s="744"/>
      <c r="CJ7" s="744"/>
      <c r="CK7" s="744"/>
      <c r="CL7" s="745"/>
      <c r="CM7" s="743">
        <f>ROUND([3]調査表１!$DH$18/1000,0)</f>
        <v>28</v>
      </c>
      <c r="CN7" s="744"/>
      <c r="CO7" s="744"/>
      <c r="CP7" s="744"/>
      <c r="CQ7" s="745"/>
      <c r="CR7" s="743">
        <f>ROUND([3]調査表１!$AG$18/1000,0)</f>
        <v>10</v>
      </c>
      <c r="CS7" s="744"/>
      <c r="CT7" s="744"/>
      <c r="CU7" s="744"/>
      <c r="CV7" s="745"/>
      <c r="CW7" s="743">
        <f>ROUND(SUM([3]調査表１!$BM$18+[3]調査表１!$BX$18)/1000,0)</f>
        <v>6</v>
      </c>
      <c r="CX7" s="744"/>
      <c r="CY7" s="744"/>
      <c r="CZ7" s="744"/>
      <c r="DA7" s="745"/>
      <c r="DB7" s="743" t="s">
        <v>521</v>
      </c>
      <c r="DC7" s="744"/>
      <c r="DD7" s="744"/>
      <c r="DE7" s="744"/>
      <c r="DF7" s="745"/>
      <c r="DG7" s="743" t="s">
        <v>521</v>
      </c>
      <c r="DH7" s="744"/>
      <c r="DI7" s="744"/>
      <c r="DJ7" s="744"/>
      <c r="DK7" s="745"/>
      <c r="DL7" s="743" t="s">
        <v>521</v>
      </c>
      <c r="DM7" s="744"/>
      <c r="DN7" s="744"/>
      <c r="DO7" s="744"/>
      <c r="DP7" s="745"/>
      <c r="DQ7" s="743" t="s">
        <v>521</v>
      </c>
      <c r="DR7" s="744"/>
      <c r="DS7" s="744"/>
      <c r="DT7" s="744"/>
      <c r="DU7" s="745"/>
      <c r="DV7" s="746"/>
      <c r="DW7" s="747"/>
      <c r="DX7" s="747"/>
      <c r="DY7" s="747"/>
      <c r="DZ7" s="748"/>
      <c r="EA7" s="234"/>
    </row>
    <row r="8" spans="1:131" s="235" customFormat="1" ht="26.25" customHeight="1" x14ac:dyDescent="0.15">
      <c r="A8" s="238">
        <v>2</v>
      </c>
      <c r="B8" s="749" t="s">
        <v>391</v>
      </c>
      <c r="C8" s="750"/>
      <c r="D8" s="750"/>
      <c r="E8" s="750"/>
      <c r="F8" s="750"/>
      <c r="G8" s="750"/>
      <c r="H8" s="750"/>
      <c r="I8" s="750"/>
      <c r="J8" s="750"/>
      <c r="K8" s="750"/>
      <c r="L8" s="750"/>
      <c r="M8" s="750"/>
      <c r="N8" s="750"/>
      <c r="O8" s="750"/>
      <c r="P8" s="751"/>
      <c r="Q8" s="752">
        <f>ROUND('[1]１①純計'!$D$7/1000,0)</f>
        <v>36</v>
      </c>
      <c r="R8" s="753"/>
      <c r="S8" s="753"/>
      <c r="T8" s="753"/>
      <c r="U8" s="753"/>
      <c r="V8" s="753">
        <f>ROUND('[1]１①純計'!$E$7/1000,0)</f>
        <v>2</v>
      </c>
      <c r="W8" s="753"/>
      <c r="X8" s="753"/>
      <c r="Y8" s="753"/>
      <c r="Z8" s="753"/>
      <c r="AA8" s="753">
        <f>Q8-V8</f>
        <v>34</v>
      </c>
      <c r="AB8" s="753"/>
      <c r="AC8" s="753"/>
      <c r="AD8" s="753"/>
      <c r="AE8" s="754"/>
      <c r="AF8" s="755">
        <v>34</v>
      </c>
      <c r="AG8" s="756"/>
      <c r="AH8" s="756"/>
      <c r="AI8" s="756"/>
      <c r="AJ8" s="757"/>
      <c r="AK8" s="758">
        <v>0</v>
      </c>
      <c r="AL8" s="759"/>
      <c r="AM8" s="759"/>
      <c r="AN8" s="759"/>
      <c r="AO8" s="759"/>
      <c r="AP8" s="759">
        <v>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f>SUM(Q7:U22)</f>
        <v>3878</v>
      </c>
      <c r="R23" s="793"/>
      <c r="S23" s="793"/>
      <c r="T23" s="793"/>
      <c r="U23" s="793"/>
      <c r="V23" s="793">
        <f t="shared" ref="V23" si="0">SUM(V7:Z22)</f>
        <v>3652</v>
      </c>
      <c r="W23" s="793"/>
      <c r="X23" s="793"/>
      <c r="Y23" s="793"/>
      <c r="Z23" s="793"/>
      <c r="AA23" s="793">
        <f t="shared" ref="AA23" si="1">SUM(AA7:AE22)</f>
        <v>226</v>
      </c>
      <c r="AB23" s="793"/>
      <c r="AC23" s="793"/>
      <c r="AD23" s="793"/>
      <c r="AE23" s="794"/>
      <c r="AF23" s="795">
        <v>175</v>
      </c>
      <c r="AG23" s="793"/>
      <c r="AH23" s="793"/>
      <c r="AI23" s="793"/>
      <c r="AJ23" s="796"/>
      <c r="AK23" s="797"/>
      <c r="AL23" s="798"/>
      <c r="AM23" s="798"/>
      <c r="AN23" s="798"/>
      <c r="AO23" s="798"/>
      <c r="AP23" s="793">
        <f>SUM(AP7:AT22)</f>
        <v>1513</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f>ROUND('[1]１①②'!$D$29/1000,0)</f>
        <v>374</v>
      </c>
      <c r="R28" s="823"/>
      <c r="S28" s="823"/>
      <c r="T28" s="823"/>
      <c r="U28" s="823"/>
      <c r="V28" s="823">
        <f>ROUNDUP('[1]１①②'!$E$29/1000,0)</f>
        <v>325</v>
      </c>
      <c r="W28" s="823"/>
      <c r="X28" s="823"/>
      <c r="Y28" s="823"/>
      <c r="Z28" s="823"/>
      <c r="AA28" s="823">
        <f>Q28-V28</f>
        <v>49</v>
      </c>
      <c r="AB28" s="823"/>
      <c r="AC28" s="823"/>
      <c r="AD28" s="823"/>
      <c r="AE28" s="824"/>
      <c r="AF28" s="825">
        <v>49</v>
      </c>
      <c r="AG28" s="823"/>
      <c r="AH28" s="823"/>
      <c r="AI28" s="823"/>
      <c r="AJ28" s="826"/>
      <c r="AK28" s="827">
        <f>ROUND('[4]３-(６),(７)'!$D$27/1000,0)</f>
        <v>27</v>
      </c>
      <c r="AL28" s="828"/>
      <c r="AM28" s="828"/>
      <c r="AN28" s="828"/>
      <c r="AO28" s="828"/>
      <c r="AP28" s="828" t="s">
        <v>521</v>
      </c>
      <c r="AQ28" s="828"/>
      <c r="AR28" s="828"/>
      <c r="AS28" s="828"/>
      <c r="AT28" s="828"/>
      <c r="AU28" s="828" t="s">
        <v>521</v>
      </c>
      <c r="AV28" s="828"/>
      <c r="AW28" s="828"/>
      <c r="AX28" s="828"/>
      <c r="AY28" s="828"/>
      <c r="AZ28" s="829" t="s">
        <v>521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f>ROUND('[1]１①②'!$D$30/1000,0)</f>
        <v>390</v>
      </c>
      <c r="R29" s="753"/>
      <c r="S29" s="753"/>
      <c r="T29" s="753"/>
      <c r="U29" s="753"/>
      <c r="V29" s="753">
        <f>ROUND('[1]１①②'!$E$30/1000,0)</f>
        <v>374</v>
      </c>
      <c r="W29" s="753"/>
      <c r="X29" s="753"/>
      <c r="Y29" s="753"/>
      <c r="Z29" s="753"/>
      <c r="AA29" s="753">
        <f t="shared" ref="AA29:AA32" si="2">Q29-V29</f>
        <v>16</v>
      </c>
      <c r="AB29" s="753"/>
      <c r="AC29" s="753"/>
      <c r="AD29" s="753"/>
      <c r="AE29" s="754"/>
      <c r="AF29" s="755">
        <v>16</v>
      </c>
      <c r="AG29" s="756"/>
      <c r="AH29" s="756"/>
      <c r="AI29" s="756"/>
      <c r="AJ29" s="757"/>
      <c r="AK29" s="834">
        <f>ROUND('[4]３-(６),(７)'!$D$28/1000,0)</f>
        <v>63</v>
      </c>
      <c r="AL29" s="830"/>
      <c r="AM29" s="830"/>
      <c r="AN29" s="830"/>
      <c r="AO29" s="830"/>
      <c r="AP29" s="830" t="s">
        <v>521</v>
      </c>
      <c r="AQ29" s="830"/>
      <c r="AR29" s="830"/>
      <c r="AS29" s="830"/>
      <c r="AT29" s="830"/>
      <c r="AU29" s="830" t="s">
        <v>521</v>
      </c>
      <c r="AV29" s="830"/>
      <c r="AW29" s="830"/>
      <c r="AX29" s="830"/>
      <c r="AY29" s="830"/>
      <c r="AZ29" s="831" t="s">
        <v>521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f>ROUND('[1]１①②'!$D$31/1000,0)</f>
        <v>52</v>
      </c>
      <c r="R30" s="753"/>
      <c r="S30" s="753"/>
      <c r="T30" s="753"/>
      <c r="U30" s="753"/>
      <c r="V30" s="753">
        <f>ROUND('[1]１①②'!$E$31/1000,0)</f>
        <v>52</v>
      </c>
      <c r="W30" s="753"/>
      <c r="X30" s="753"/>
      <c r="Y30" s="753"/>
      <c r="Z30" s="753"/>
      <c r="AA30" s="753">
        <f t="shared" si="2"/>
        <v>0</v>
      </c>
      <c r="AB30" s="753"/>
      <c r="AC30" s="753"/>
      <c r="AD30" s="753"/>
      <c r="AE30" s="754"/>
      <c r="AF30" s="755">
        <v>0</v>
      </c>
      <c r="AG30" s="756"/>
      <c r="AH30" s="756"/>
      <c r="AI30" s="756"/>
      <c r="AJ30" s="757"/>
      <c r="AK30" s="834">
        <f>ROUND('[4]３-(６),(７)'!$D$29/1000,0)</f>
        <v>76</v>
      </c>
      <c r="AL30" s="830"/>
      <c r="AM30" s="830"/>
      <c r="AN30" s="830"/>
      <c r="AO30" s="830"/>
      <c r="AP30" s="830" t="s">
        <v>521</v>
      </c>
      <c r="AQ30" s="830"/>
      <c r="AR30" s="830"/>
      <c r="AS30" s="830"/>
      <c r="AT30" s="830"/>
      <c r="AU30" s="830" t="s">
        <v>521</v>
      </c>
      <c r="AV30" s="830"/>
      <c r="AW30" s="830"/>
      <c r="AX30" s="830"/>
      <c r="AY30" s="830"/>
      <c r="AZ30" s="831" t="s">
        <v>521</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f>ROUND('[5]２①②③、３②（再掲）、４②③'!$M$29/1000,0)</f>
        <v>139</v>
      </c>
      <c r="R31" s="753"/>
      <c r="S31" s="753"/>
      <c r="T31" s="753"/>
      <c r="U31" s="753"/>
      <c r="V31" s="753">
        <f>ROUND('[5]２①②③、３②（再掲）、４②③'!$J$29/1000,0)</f>
        <v>133</v>
      </c>
      <c r="W31" s="753"/>
      <c r="X31" s="753"/>
      <c r="Y31" s="753"/>
      <c r="Z31" s="753"/>
      <c r="AA31" s="753">
        <f t="shared" si="2"/>
        <v>6</v>
      </c>
      <c r="AB31" s="753"/>
      <c r="AC31" s="753"/>
      <c r="AD31" s="753"/>
      <c r="AE31" s="754"/>
      <c r="AF31" s="755">
        <v>7</v>
      </c>
      <c r="AG31" s="756"/>
      <c r="AH31" s="756"/>
      <c r="AI31" s="756"/>
      <c r="AJ31" s="757"/>
      <c r="AK31" s="834">
        <f>ROUND('[4]３-(６),(７)'!$D$34/1000,0)</f>
        <v>58</v>
      </c>
      <c r="AL31" s="830"/>
      <c r="AM31" s="830"/>
      <c r="AN31" s="830"/>
      <c r="AO31" s="830"/>
      <c r="AP31" s="830">
        <f>ROUND('[5]２①②③、３②（再掲）、４②③'!$BJ$29/1000,0)</f>
        <v>293</v>
      </c>
      <c r="AQ31" s="830"/>
      <c r="AR31" s="830"/>
      <c r="AS31" s="830"/>
      <c r="AT31" s="830"/>
      <c r="AU31" s="830">
        <f>ROUND('[5]２①②③、３②（再掲）、４②③'!$BK$29/1000,0)</f>
        <v>156</v>
      </c>
      <c r="AV31" s="830"/>
      <c r="AW31" s="830"/>
      <c r="AX31" s="830"/>
      <c r="AY31" s="830"/>
      <c r="AZ31" s="831" t="s">
        <v>521</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f>ROUND('[5]２①②③、３②（再掲）、４②③'!$M$30/1000,0)</f>
        <v>153</v>
      </c>
      <c r="R32" s="753"/>
      <c r="S32" s="753"/>
      <c r="T32" s="753"/>
      <c r="U32" s="753"/>
      <c r="V32" s="753">
        <f>ROUND('[5]２①②③、３②（再掲）、４②③'!$J$30/1000,0)</f>
        <v>150</v>
      </c>
      <c r="W32" s="753"/>
      <c r="X32" s="753"/>
      <c r="Y32" s="753"/>
      <c r="Z32" s="753"/>
      <c r="AA32" s="753">
        <f t="shared" si="2"/>
        <v>3</v>
      </c>
      <c r="AB32" s="753"/>
      <c r="AC32" s="753"/>
      <c r="AD32" s="753"/>
      <c r="AE32" s="754"/>
      <c r="AF32" s="755">
        <v>3</v>
      </c>
      <c r="AG32" s="756"/>
      <c r="AH32" s="756"/>
      <c r="AI32" s="756"/>
      <c r="AJ32" s="757"/>
      <c r="AK32" s="834">
        <f>ROUND('[4]３-(６),(７)'!$D$35/1000,0)</f>
        <v>111</v>
      </c>
      <c r="AL32" s="830"/>
      <c r="AM32" s="830"/>
      <c r="AN32" s="830"/>
      <c r="AO32" s="830"/>
      <c r="AP32" s="830">
        <f>ROUND('[5]２①②③、３②（再掲）、４②③'!$BJ$30/1000,0)</f>
        <v>609</v>
      </c>
      <c r="AQ32" s="830"/>
      <c r="AR32" s="830"/>
      <c r="AS32" s="830"/>
      <c r="AT32" s="830"/>
      <c r="AU32" s="830">
        <f>ROUND('[5]２①②③、３②（再掲）、４②③'!$BK$30/1000,0)</f>
        <v>584</v>
      </c>
      <c r="AV32" s="830"/>
      <c r="AW32" s="830"/>
      <c r="AX32" s="830"/>
      <c r="AY32" s="830"/>
      <c r="AZ32" s="831" t="s">
        <v>521</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75</v>
      </c>
      <c r="AG63" s="844"/>
      <c r="AH63" s="844"/>
      <c r="AI63" s="844"/>
      <c r="AJ63" s="845"/>
      <c r="AK63" s="846"/>
      <c r="AL63" s="841"/>
      <c r="AM63" s="841"/>
      <c r="AN63" s="841"/>
      <c r="AO63" s="841"/>
      <c r="AP63" s="844">
        <f>SUM(AP28:AT62)</f>
        <v>902</v>
      </c>
      <c r="AQ63" s="844"/>
      <c r="AR63" s="844"/>
      <c r="AS63" s="844"/>
      <c r="AT63" s="844"/>
      <c r="AU63" s="844">
        <f>SUM(AU28:AY62)</f>
        <v>740</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422</v>
      </c>
      <c r="AL66" s="730"/>
      <c r="AM66" s="730"/>
      <c r="AN66" s="730"/>
      <c r="AO66" s="731"/>
      <c r="AP66" s="725" t="s">
        <v>423</v>
      </c>
      <c r="AQ66" s="721"/>
      <c r="AR66" s="721"/>
      <c r="AS66" s="721"/>
      <c r="AT66" s="722"/>
      <c r="AU66" s="725" t="s">
        <v>424</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f>'[6]Sheet1 '!$C$5</f>
        <v>4</v>
      </c>
      <c r="R68" s="866"/>
      <c r="S68" s="866"/>
      <c r="T68" s="866"/>
      <c r="U68" s="866"/>
      <c r="V68" s="866">
        <f>'[6]Sheet1 '!$D$5</f>
        <v>3</v>
      </c>
      <c r="W68" s="866"/>
      <c r="X68" s="866"/>
      <c r="Y68" s="866"/>
      <c r="Z68" s="866"/>
      <c r="AA68" s="866">
        <f>Q68-V68</f>
        <v>1</v>
      </c>
      <c r="AB68" s="866"/>
      <c r="AC68" s="866"/>
      <c r="AD68" s="866"/>
      <c r="AE68" s="866"/>
      <c r="AF68" s="866">
        <f>'[6]Sheet1 '!$F$5</f>
        <v>1</v>
      </c>
      <c r="AG68" s="866"/>
      <c r="AH68" s="866"/>
      <c r="AI68" s="866"/>
      <c r="AJ68" s="866"/>
      <c r="AK68" s="866">
        <f>'[6]Sheet1 '!$G$5</f>
        <v>0</v>
      </c>
      <c r="AL68" s="866"/>
      <c r="AM68" s="866"/>
      <c r="AN68" s="866"/>
      <c r="AO68" s="866"/>
      <c r="AP68" s="866">
        <f>'[6]Sheet1 '!$H$5</f>
        <v>0</v>
      </c>
      <c r="AQ68" s="866"/>
      <c r="AR68" s="866"/>
      <c r="AS68" s="866"/>
      <c r="AT68" s="866"/>
      <c r="AU68" s="866">
        <v>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f>'[6]Sheet1 '!$C$7</f>
        <v>4698</v>
      </c>
      <c r="R69" s="830"/>
      <c r="S69" s="830"/>
      <c r="T69" s="830"/>
      <c r="U69" s="830"/>
      <c r="V69" s="830">
        <f>'[6]Sheet1 '!$D$7</f>
        <v>3780</v>
      </c>
      <c r="W69" s="830"/>
      <c r="X69" s="830"/>
      <c r="Y69" s="830"/>
      <c r="Z69" s="830"/>
      <c r="AA69" s="830">
        <f t="shared" ref="AA69:AA73" si="3">Q69-V69</f>
        <v>918</v>
      </c>
      <c r="AB69" s="830"/>
      <c r="AC69" s="830"/>
      <c r="AD69" s="830"/>
      <c r="AE69" s="830"/>
      <c r="AF69" s="830">
        <f>'[6]Sheet1 '!$F$7</f>
        <v>918</v>
      </c>
      <c r="AG69" s="830"/>
      <c r="AH69" s="830"/>
      <c r="AI69" s="830"/>
      <c r="AJ69" s="830"/>
      <c r="AK69" s="830">
        <f>'[6]Sheet1 '!$G$7</f>
        <v>1</v>
      </c>
      <c r="AL69" s="830"/>
      <c r="AM69" s="830"/>
      <c r="AN69" s="830"/>
      <c r="AO69" s="830"/>
      <c r="AP69" s="830">
        <f>'[6]Sheet1 '!$H$7</f>
        <v>0</v>
      </c>
      <c r="AQ69" s="830"/>
      <c r="AR69" s="830"/>
      <c r="AS69" s="830"/>
      <c r="AT69" s="830"/>
      <c r="AU69" s="830">
        <v>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f>'[6]Sheet1 '!$C$8</f>
        <v>112</v>
      </c>
      <c r="R70" s="830"/>
      <c r="S70" s="830"/>
      <c r="T70" s="830"/>
      <c r="U70" s="830"/>
      <c r="V70" s="830">
        <f>'[6]Sheet1 '!$D$8</f>
        <v>74</v>
      </c>
      <c r="W70" s="830"/>
      <c r="X70" s="830"/>
      <c r="Y70" s="830"/>
      <c r="Z70" s="830"/>
      <c r="AA70" s="830">
        <f t="shared" si="3"/>
        <v>38</v>
      </c>
      <c r="AB70" s="830"/>
      <c r="AC70" s="830"/>
      <c r="AD70" s="830"/>
      <c r="AE70" s="830"/>
      <c r="AF70" s="830">
        <f>'[6]Sheet1 '!$F$8</f>
        <v>38</v>
      </c>
      <c r="AG70" s="830"/>
      <c r="AH70" s="830"/>
      <c r="AI70" s="830"/>
      <c r="AJ70" s="830"/>
      <c r="AK70" s="830">
        <f>'[6]Sheet1 '!$G$8</f>
        <v>0</v>
      </c>
      <c r="AL70" s="830"/>
      <c r="AM70" s="830"/>
      <c r="AN70" s="830"/>
      <c r="AO70" s="830"/>
      <c r="AP70" s="830">
        <f>'[6]Sheet1 '!$H$8</f>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f>'[6]Sheet1 '!$C$21</f>
        <v>350</v>
      </c>
      <c r="R71" s="830"/>
      <c r="S71" s="830"/>
      <c r="T71" s="830"/>
      <c r="U71" s="830"/>
      <c r="V71" s="830">
        <f>'[6]Sheet1 '!$D$21</f>
        <v>322</v>
      </c>
      <c r="W71" s="830"/>
      <c r="X71" s="830"/>
      <c r="Y71" s="830"/>
      <c r="Z71" s="830"/>
      <c r="AA71" s="830">
        <f t="shared" si="3"/>
        <v>28</v>
      </c>
      <c r="AB71" s="830"/>
      <c r="AC71" s="830"/>
      <c r="AD71" s="830"/>
      <c r="AE71" s="830"/>
      <c r="AF71" s="830">
        <f>'[6]Sheet1 '!$F$21</f>
        <v>28</v>
      </c>
      <c r="AG71" s="830"/>
      <c r="AH71" s="830"/>
      <c r="AI71" s="830"/>
      <c r="AJ71" s="830"/>
      <c r="AK71" s="830">
        <f>'[6]Sheet1 '!$G$21</f>
        <v>0</v>
      </c>
      <c r="AL71" s="830"/>
      <c r="AM71" s="830"/>
      <c r="AN71" s="830"/>
      <c r="AO71" s="830"/>
      <c r="AP71" s="830">
        <f>'[6]Sheet1 '!$H$21</f>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f>'[6]Sheet1 '!$C$46</f>
        <v>81</v>
      </c>
      <c r="R72" s="830"/>
      <c r="S72" s="830"/>
      <c r="T72" s="830"/>
      <c r="U72" s="830"/>
      <c r="V72" s="830">
        <f>'[6]Sheet1 '!$D$46</f>
        <v>73</v>
      </c>
      <c r="W72" s="830"/>
      <c r="X72" s="830"/>
      <c r="Y72" s="830"/>
      <c r="Z72" s="830"/>
      <c r="AA72" s="830">
        <f t="shared" si="3"/>
        <v>8</v>
      </c>
      <c r="AB72" s="830"/>
      <c r="AC72" s="830"/>
      <c r="AD72" s="830"/>
      <c r="AE72" s="830"/>
      <c r="AF72" s="830">
        <f>'[6]Sheet1 '!$F$46</f>
        <v>8</v>
      </c>
      <c r="AG72" s="830"/>
      <c r="AH72" s="830"/>
      <c r="AI72" s="830"/>
      <c r="AJ72" s="830"/>
      <c r="AK72" s="830">
        <f>'[6]Sheet1 '!$G$46</f>
        <v>0</v>
      </c>
      <c r="AL72" s="830"/>
      <c r="AM72" s="830"/>
      <c r="AN72" s="830"/>
      <c r="AO72" s="830"/>
      <c r="AP72" s="830">
        <f>'[6]Sheet1 '!$H$46</f>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f>'[6]Sheet1 '!$C$47</f>
        <v>139615</v>
      </c>
      <c r="R73" s="830"/>
      <c r="S73" s="830"/>
      <c r="T73" s="830"/>
      <c r="U73" s="830"/>
      <c r="V73" s="830">
        <f>'[6]Sheet1 '!$D$47</f>
        <v>134963</v>
      </c>
      <c r="W73" s="830"/>
      <c r="X73" s="830"/>
      <c r="Y73" s="830"/>
      <c r="Z73" s="830"/>
      <c r="AA73" s="830">
        <f t="shared" si="3"/>
        <v>4652</v>
      </c>
      <c r="AB73" s="830"/>
      <c r="AC73" s="830"/>
      <c r="AD73" s="830"/>
      <c r="AE73" s="830"/>
      <c r="AF73" s="830">
        <f>'[6]Sheet1 '!$F$47</f>
        <v>4652</v>
      </c>
      <c r="AG73" s="830"/>
      <c r="AH73" s="830"/>
      <c r="AI73" s="830"/>
      <c r="AJ73" s="830"/>
      <c r="AK73" s="830">
        <f>'[6]Sheet1 '!$G$47</f>
        <v>0</v>
      </c>
      <c r="AL73" s="830"/>
      <c r="AM73" s="830"/>
      <c r="AN73" s="830"/>
      <c r="AO73" s="830"/>
      <c r="AP73" s="830">
        <f>'[6]Sheet1 '!$H$47</f>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5645</v>
      </c>
      <c r="AG88" s="844"/>
      <c r="AH88" s="844"/>
      <c r="AI88" s="844"/>
      <c r="AJ88" s="844"/>
      <c r="AK88" s="841"/>
      <c r="AL88" s="841"/>
      <c r="AM88" s="841"/>
      <c r="AN88" s="841"/>
      <c r="AO88" s="841"/>
      <c r="AP88" s="844">
        <f>SUM(AP68:AT87)</f>
        <v>0</v>
      </c>
      <c r="AQ88" s="844"/>
      <c r="AR88" s="844"/>
      <c r="AS88" s="844"/>
      <c r="AT88" s="844"/>
      <c r="AU88" s="844">
        <f>SUM(AU68:AY87)</f>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CR7</f>
        <v>10</v>
      </c>
      <c r="CS102" s="852"/>
      <c r="CT102" s="852"/>
      <c r="CU102" s="852"/>
      <c r="CV102" s="891"/>
      <c r="CW102" s="890">
        <f t="shared" ref="CW102" si="4">CW7</f>
        <v>6</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310</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310</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310</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177129</v>
      </c>
      <c r="AB110" s="900"/>
      <c r="AC110" s="900"/>
      <c r="AD110" s="900"/>
      <c r="AE110" s="901"/>
      <c r="AF110" s="902">
        <v>164429</v>
      </c>
      <c r="AG110" s="900"/>
      <c r="AH110" s="900"/>
      <c r="AI110" s="900"/>
      <c r="AJ110" s="901"/>
      <c r="AK110" s="902">
        <v>174626</v>
      </c>
      <c r="AL110" s="900"/>
      <c r="AM110" s="900"/>
      <c r="AN110" s="900"/>
      <c r="AO110" s="901"/>
      <c r="AP110" s="903">
        <v>13</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1688429</v>
      </c>
      <c r="BR110" s="931"/>
      <c r="BS110" s="931"/>
      <c r="BT110" s="931"/>
      <c r="BU110" s="931"/>
      <c r="BV110" s="931">
        <v>2179967</v>
      </c>
      <c r="BW110" s="931"/>
      <c r="BX110" s="931"/>
      <c r="BY110" s="931"/>
      <c r="BZ110" s="931"/>
      <c r="CA110" s="931">
        <v>1513233</v>
      </c>
      <c r="CB110" s="931"/>
      <c r="CC110" s="931"/>
      <c r="CD110" s="931"/>
      <c r="CE110" s="931"/>
      <c r="CF110" s="944">
        <v>112.8</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442</v>
      </c>
      <c r="DM110" s="931"/>
      <c r="DN110" s="931"/>
      <c r="DO110" s="931"/>
      <c r="DP110" s="931"/>
      <c r="DQ110" s="931" t="s">
        <v>415</v>
      </c>
      <c r="DR110" s="931"/>
      <c r="DS110" s="931"/>
      <c r="DT110" s="931"/>
      <c r="DU110" s="931"/>
      <c r="DV110" s="932" t="s">
        <v>131</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131</v>
      </c>
      <c r="AG111" s="938"/>
      <c r="AH111" s="938"/>
      <c r="AI111" s="938"/>
      <c r="AJ111" s="939"/>
      <c r="AK111" s="940" t="s">
        <v>442</v>
      </c>
      <c r="AL111" s="938"/>
      <c r="AM111" s="938"/>
      <c r="AN111" s="938"/>
      <c r="AO111" s="939"/>
      <c r="AP111" s="941" t="s">
        <v>415</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446</v>
      </c>
      <c r="BW111" s="926"/>
      <c r="BX111" s="926"/>
      <c r="BY111" s="926"/>
      <c r="BZ111" s="926"/>
      <c r="CA111" s="926" t="s">
        <v>415</v>
      </c>
      <c r="CB111" s="926"/>
      <c r="CC111" s="926"/>
      <c r="CD111" s="926"/>
      <c r="CE111" s="926"/>
      <c r="CF111" s="920" t="s">
        <v>131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448</v>
      </c>
      <c r="DM111" s="926"/>
      <c r="DN111" s="926"/>
      <c r="DO111" s="926"/>
      <c r="DP111" s="926"/>
      <c r="DQ111" s="926" t="s">
        <v>131</v>
      </c>
      <c r="DR111" s="926"/>
      <c r="DS111" s="926"/>
      <c r="DT111" s="926"/>
      <c r="DU111" s="926"/>
      <c r="DV111" s="927" t="s">
        <v>415</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444</v>
      </c>
      <c r="AL112" s="959"/>
      <c r="AM112" s="959"/>
      <c r="AN112" s="959"/>
      <c r="AO112" s="960"/>
      <c r="AP112" s="962" t="s">
        <v>444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952291</v>
      </c>
      <c r="BR112" s="926"/>
      <c r="BS112" s="926"/>
      <c r="BT112" s="926"/>
      <c r="BU112" s="926"/>
      <c r="BV112" s="926">
        <v>866901</v>
      </c>
      <c r="BW112" s="926"/>
      <c r="BX112" s="926"/>
      <c r="BY112" s="926"/>
      <c r="BZ112" s="926"/>
      <c r="CA112" s="926">
        <v>731247</v>
      </c>
      <c r="CB112" s="926"/>
      <c r="CC112" s="926"/>
      <c r="CD112" s="926"/>
      <c r="CE112" s="926"/>
      <c r="CF112" s="920">
        <v>54.5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442</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132269</v>
      </c>
      <c r="AB113" s="938"/>
      <c r="AC113" s="938"/>
      <c r="AD113" s="938"/>
      <c r="AE113" s="939"/>
      <c r="AF113" s="940">
        <v>139654</v>
      </c>
      <c r="AG113" s="938"/>
      <c r="AH113" s="938"/>
      <c r="AI113" s="938"/>
      <c r="AJ113" s="939"/>
      <c r="AK113" s="940">
        <v>121522</v>
      </c>
      <c r="AL113" s="938"/>
      <c r="AM113" s="938"/>
      <c r="AN113" s="938"/>
      <c r="AO113" s="939"/>
      <c r="AP113" s="941">
        <v>9.1</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2462</v>
      </c>
      <c r="BR113" s="926"/>
      <c r="BS113" s="926"/>
      <c r="BT113" s="926"/>
      <c r="BU113" s="926"/>
      <c r="BV113" s="926">
        <v>1231</v>
      </c>
      <c r="BW113" s="926"/>
      <c r="BX113" s="926"/>
      <c r="BY113" s="926"/>
      <c r="BZ113" s="926"/>
      <c r="CA113" s="926" t="s">
        <v>131</v>
      </c>
      <c r="CB113" s="926"/>
      <c r="CC113" s="926"/>
      <c r="CD113" s="926"/>
      <c r="CE113" s="926"/>
      <c r="CF113" s="920" t="s">
        <v>455</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415</v>
      </c>
      <c r="DH113" s="959"/>
      <c r="DI113" s="959"/>
      <c r="DJ113" s="959"/>
      <c r="DK113" s="960"/>
      <c r="DL113" s="961" t="s">
        <v>415</v>
      </c>
      <c r="DM113" s="959"/>
      <c r="DN113" s="959"/>
      <c r="DO113" s="959"/>
      <c r="DP113" s="960"/>
      <c r="DQ113" s="961" t="s">
        <v>415</v>
      </c>
      <c r="DR113" s="959"/>
      <c r="DS113" s="959"/>
      <c r="DT113" s="959"/>
      <c r="DU113" s="960"/>
      <c r="DV113" s="962" t="s">
        <v>131</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1241</v>
      </c>
      <c r="AB114" s="959"/>
      <c r="AC114" s="959"/>
      <c r="AD114" s="959"/>
      <c r="AE114" s="960"/>
      <c r="AF114" s="961">
        <v>1238</v>
      </c>
      <c r="AG114" s="959"/>
      <c r="AH114" s="959"/>
      <c r="AI114" s="959"/>
      <c r="AJ114" s="960"/>
      <c r="AK114" s="961">
        <v>1233</v>
      </c>
      <c r="AL114" s="959"/>
      <c r="AM114" s="959"/>
      <c r="AN114" s="959"/>
      <c r="AO114" s="960"/>
      <c r="AP114" s="962">
        <v>0.1</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245695</v>
      </c>
      <c r="BR114" s="926"/>
      <c r="BS114" s="926"/>
      <c r="BT114" s="926"/>
      <c r="BU114" s="926"/>
      <c r="BV114" s="926">
        <v>247808</v>
      </c>
      <c r="BW114" s="926"/>
      <c r="BX114" s="926"/>
      <c r="BY114" s="926"/>
      <c r="BZ114" s="926"/>
      <c r="CA114" s="926">
        <v>236251</v>
      </c>
      <c r="CB114" s="926"/>
      <c r="CC114" s="926"/>
      <c r="CD114" s="926"/>
      <c r="CE114" s="926"/>
      <c r="CF114" s="920">
        <v>17.600000000000001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415</v>
      </c>
      <c r="DH114" s="959"/>
      <c r="DI114" s="959"/>
      <c r="DJ114" s="959"/>
      <c r="DK114" s="960"/>
      <c r="DL114" s="961" t="s">
        <v>131</v>
      </c>
      <c r="DM114" s="959"/>
      <c r="DN114" s="959"/>
      <c r="DO114" s="959"/>
      <c r="DP114" s="960"/>
      <c r="DQ114" s="961" t="s">
        <v>415</v>
      </c>
      <c r="DR114" s="959"/>
      <c r="DS114" s="959"/>
      <c r="DT114" s="959"/>
      <c r="DU114" s="960"/>
      <c r="DV114" s="962" t="s">
        <v>448</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448</v>
      </c>
      <c r="AB115" s="938"/>
      <c r="AC115" s="938"/>
      <c r="AD115" s="938"/>
      <c r="AE115" s="939"/>
      <c r="AF115" s="940" t="s">
        <v>442</v>
      </c>
      <c r="AG115" s="938"/>
      <c r="AH115" s="938"/>
      <c r="AI115" s="938"/>
      <c r="AJ115" s="939"/>
      <c r="AK115" s="940" t="s">
        <v>442</v>
      </c>
      <c r="AL115" s="938"/>
      <c r="AM115" s="938"/>
      <c r="AN115" s="938"/>
      <c r="AO115" s="939"/>
      <c r="AP115" s="941" t="s">
        <v>131</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415</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131</v>
      </c>
      <c r="DR115" s="959"/>
      <c r="DS115" s="959"/>
      <c r="DT115" s="959"/>
      <c r="DU115" s="960"/>
      <c r="DV115" s="962" t="s">
        <v>446</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415</v>
      </c>
      <c r="AB116" s="959"/>
      <c r="AC116" s="959"/>
      <c r="AD116" s="959"/>
      <c r="AE116" s="960"/>
      <c r="AF116" s="961" t="s">
        <v>131</v>
      </c>
      <c r="AG116" s="959"/>
      <c r="AH116" s="959"/>
      <c r="AI116" s="959"/>
      <c r="AJ116" s="960"/>
      <c r="AK116" s="961" t="s">
        <v>446</v>
      </c>
      <c r="AL116" s="959"/>
      <c r="AM116" s="959"/>
      <c r="AN116" s="959"/>
      <c r="AO116" s="960"/>
      <c r="AP116" s="962" t="s">
        <v>446</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415</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446</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310639</v>
      </c>
      <c r="AB117" s="979"/>
      <c r="AC117" s="979"/>
      <c r="AD117" s="979"/>
      <c r="AE117" s="980"/>
      <c r="AF117" s="981">
        <v>305321</v>
      </c>
      <c r="AG117" s="979"/>
      <c r="AH117" s="979"/>
      <c r="AI117" s="979"/>
      <c r="AJ117" s="980"/>
      <c r="AK117" s="981">
        <v>297381</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415</v>
      </c>
      <c r="BW117" s="926"/>
      <c r="BX117" s="926"/>
      <c r="BY117" s="926"/>
      <c r="BZ117" s="926"/>
      <c r="CA117" s="926" t="s">
        <v>442</v>
      </c>
      <c r="CB117" s="926"/>
      <c r="CC117" s="926"/>
      <c r="CD117" s="926"/>
      <c r="CE117" s="926"/>
      <c r="CF117" s="920" t="s">
        <v>131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415</v>
      </c>
      <c r="DH117" s="959"/>
      <c r="DI117" s="959"/>
      <c r="DJ117" s="959"/>
      <c r="DK117" s="960"/>
      <c r="DL117" s="961" t="s">
        <v>131</v>
      </c>
      <c r="DM117" s="959"/>
      <c r="DN117" s="959"/>
      <c r="DO117" s="959"/>
      <c r="DP117" s="960"/>
      <c r="DQ117" s="961" t="s">
        <v>415</v>
      </c>
      <c r="DR117" s="959"/>
      <c r="DS117" s="959"/>
      <c r="DT117" s="959"/>
      <c r="DU117" s="960"/>
      <c r="DV117" s="962" t="s">
        <v>415</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310</v>
      </c>
      <c r="AL118" s="893"/>
      <c r="AM118" s="893"/>
      <c r="AN118" s="893"/>
      <c r="AO118" s="894"/>
      <c r="AP118" s="970" t="s">
        <v>436</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446</v>
      </c>
      <c r="CB118" s="1000"/>
      <c r="CC118" s="1000"/>
      <c r="CD118" s="1000"/>
      <c r="CE118" s="1000"/>
      <c r="CF118" s="920" t="s">
        <v>442</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446</v>
      </c>
      <c r="DR118" s="959"/>
      <c r="DS118" s="959"/>
      <c r="DT118" s="959"/>
      <c r="DU118" s="960"/>
      <c r="DV118" s="962" t="s">
        <v>131</v>
      </c>
      <c r="DW118" s="963"/>
      <c r="DX118" s="963"/>
      <c r="DY118" s="963"/>
      <c r="DZ118" s="964"/>
    </row>
    <row r="119" spans="1:130" s="230" customFormat="1" ht="26.25" customHeight="1" x14ac:dyDescent="0.15">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448</v>
      </c>
      <c r="AG119" s="900"/>
      <c r="AH119" s="900"/>
      <c r="AI119" s="900"/>
      <c r="AJ119" s="901"/>
      <c r="AK119" s="902" t="s">
        <v>446</v>
      </c>
      <c r="AL119" s="900"/>
      <c r="AM119" s="900"/>
      <c r="AN119" s="900"/>
      <c r="AO119" s="901"/>
      <c r="AP119" s="903" t="s">
        <v>415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2888877</v>
      </c>
      <c r="BR119" s="1000"/>
      <c r="BS119" s="1000"/>
      <c r="BT119" s="1000"/>
      <c r="BU119" s="1000"/>
      <c r="BV119" s="1000">
        <v>3295907</v>
      </c>
      <c r="BW119" s="1000"/>
      <c r="BX119" s="1000"/>
      <c r="BY119" s="1000"/>
      <c r="BZ119" s="1000"/>
      <c r="CA119" s="1000">
        <v>2480731</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415</v>
      </c>
      <c r="DH119" s="986"/>
      <c r="DI119" s="986"/>
      <c r="DJ119" s="986"/>
      <c r="DK119" s="987"/>
      <c r="DL119" s="985" t="s">
        <v>455</v>
      </c>
      <c r="DM119" s="986"/>
      <c r="DN119" s="986"/>
      <c r="DO119" s="986"/>
      <c r="DP119" s="987"/>
      <c r="DQ119" s="985" t="s">
        <v>446</v>
      </c>
      <c r="DR119" s="986"/>
      <c r="DS119" s="986"/>
      <c r="DT119" s="986"/>
      <c r="DU119" s="987"/>
      <c r="DV119" s="988" t="s">
        <v>131</v>
      </c>
      <c r="DW119" s="989"/>
      <c r="DX119" s="989"/>
      <c r="DY119" s="989"/>
      <c r="DZ119" s="990"/>
    </row>
    <row r="120" spans="1:130" s="230" customFormat="1" ht="26.25" customHeight="1" x14ac:dyDescent="0.15">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415</v>
      </c>
      <c r="AB120" s="959"/>
      <c r="AC120" s="959"/>
      <c r="AD120" s="959"/>
      <c r="AE120" s="960"/>
      <c r="AF120" s="961" t="s">
        <v>442</v>
      </c>
      <c r="AG120" s="959"/>
      <c r="AH120" s="959"/>
      <c r="AI120" s="959"/>
      <c r="AJ120" s="960"/>
      <c r="AK120" s="961" t="s">
        <v>455</v>
      </c>
      <c r="AL120" s="959"/>
      <c r="AM120" s="959"/>
      <c r="AN120" s="959"/>
      <c r="AO120" s="960"/>
      <c r="AP120" s="962" t="s">
        <v>446</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3803124</v>
      </c>
      <c r="BR120" s="931"/>
      <c r="BS120" s="931"/>
      <c r="BT120" s="931"/>
      <c r="BU120" s="931"/>
      <c r="BV120" s="931">
        <v>4019041</v>
      </c>
      <c r="BW120" s="931"/>
      <c r="BX120" s="931"/>
      <c r="BY120" s="931"/>
      <c r="BZ120" s="931"/>
      <c r="CA120" s="931">
        <v>3610952</v>
      </c>
      <c r="CB120" s="931"/>
      <c r="CC120" s="931"/>
      <c r="CD120" s="931"/>
      <c r="CE120" s="931"/>
      <c r="CF120" s="944">
        <v>269.10000000000002</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740768</v>
      </c>
      <c r="DH120" s="931"/>
      <c r="DI120" s="931"/>
      <c r="DJ120" s="931"/>
      <c r="DK120" s="931"/>
      <c r="DL120" s="931">
        <v>662071</v>
      </c>
      <c r="DM120" s="931"/>
      <c r="DN120" s="931"/>
      <c r="DO120" s="931"/>
      <c r="DP120" s="931"/>
      <c r="DQ120" s="931">
        <v>584156</v>
      </c>
      <c r="DR120" s="931"/>
      <c r="DS120" s="931"/>
      <c r="DT120" s="931"/>
      <c r="DU120" s="931"/>
      <c r="DV120" s="932">
        <v>43.5</v>
      </c>
      <c r="DW120" s="932"/>
      <c r="DX120" s="932"/>
      <c r="DY120" s="932"/>
      <c r="DZ120" s="933"/>
    </row>
    <row r="121" spans="1:130" s="230" customFormat="1" ht="26.25" customHeight="1" x14ac:dyDescent="0.15">
      <c r="A121" s="1063"/>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415</v>
      </c>
      <c r="AG121" s="959"/>
      <c r="AH121" s="959"/>
      <c r="AI121" s="959"/>
      <c r="AJ121" s="960"/>
      <c r="AK121" s="961" t="s">
        <v>446</v>
      </c>
      <c r="AL121" s="959"/>
      <c r="AM121" s="959"/>
      <c r="AN121" s="959"/>
      <c r="AO121" s="960"/>
      <c r="AP121" s="962" t="s">
        <v>415</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t="s">
        <v>442</v>
      </c>
      <c r="BR121" s="926"/>
      <c r="BS121" s="926"/>
      <c r="BT121" s="926"/>
      <c r="BU121" s="926"/>
      <c r="BV121" s="926" t="s">
        <v>446</v>
      </c>
      <c r="BW121" s="926"/>
      <c r="BX121" s="926"/>
      <c r="BY121" s="926"/>
      <c r="BZ121" s="926"/>
      <c r="CA121" s="926" t="s">
        <v>415</v>
      </c>
      <c r="CB121" s="926"/>
      <c r="CC121" s="926"/>
      <c r="CD121" s="926"/>
      <c r="CE121" s="926"/>
      <c r="CF121" s="920" t="s">
        <v>446</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211523</v>
      </c>
      <c r="DH121" s="926"/>
      <c r="DI121" s="926"/>
      <c r="DJ121" s="926"/>
      <c r="DK121" s="926"/>
      <c r="DL121" s="926">
        <v>204830</v>
      </c>
      <c r="DM121" s="926"/>
      <c r="DN121" s="926"/>
      <c r="DO121" s="926"/>
      <c r="DP121" s="926"/>
      <c r="DQ121" s="926">
        <v>147091</v>
      </c>
      <c r="DR121" s="926"/>
      <c r="DS121" s="926"/>
      <c r="DT121" s="926"/>
      <c r="DU121" s="926"/>
      <c r="DV121" s="927">
        <v>11</v>
      </c>
      <c r="DW121" s="927"/>
      <c r="DX121" s="927"/>
      <c r="DY121" s="927"/>
      <c r="DZ121" s="928"/>
    </row>
    <row r="122" spans="1:130" s="230" customFormat="1" ht="26.25" customHeight="1" x14ac:dyDescent="0.15">
      <c r="A122" s="1063"/>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446</v>
      </c>
      <c r="AB122" s="959"/>
      <c r="AC122" s="959"/>
      <c r="AD122" s="959"/>
      <c r="AE122" s="960"/>
      <c r="AF122" s="961" t="s">
        <v>415</v>
      </c>
      <c r="AG122" s="959"/>
      <c r="AH122" s="959"/>
      <c r="AI122" s="959"/>
      <c r="AJ122" s="960"/>
      <c r="AK122" s="961" t="s">
        <v>446</v>
      </c>
      <c r="AL122" s="959"/>
      <c r="AM122" s="959"/>
      <c r="AN122" s="959"/>
      <c r="AO122" s="960"/>
      <c r="AP122" s="962" t="s">
        <v>415</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2558866</v>
      </c>
      <c r="BR122" s="1000"/>
      <c r="BS122" s="1000"/>
      <c r="BT122" s="1000"/>
      <c r="BU122" s="1000"/>
      <c r="BV122" s="1000">
        <v>2552938</v>
      </c>
      <c r="BW122" s="1000"/>
      <c r="BX122" s="1000"/>
      <c r="BY122" s="1000"/>
      <c r="BZ122" s="1000"/>
      <c r="CA122" s="1000">
        <v>2545207</v>
      </c>
      <c r="CB122" s="1000"/>
      <c r="CC122" s="1000"/>
      <c r="CD122" s="1000"/>
      <c r="CE122" s="1000"/>
      <c r="CF122" s="1017">
        <v>189.7</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t="s">
        <v>415</v>
      </c>
      <c r="DH122" s="926"/>
      <c r="DI122" s="926"/>
      <c r="DJ122" s="926"/>
      <c r="DK122" s="926"/>
      <c r="DL122" s="926" t="s">
        <v>415</v>
      </c>
      <c r="DM122" s="926"/>
      <c r="DN122" s="926"/>
      <c r="DO122" s="926"/>
      <c r="DP122" s="926"/>
      <c r="DQ122" s="926" t="s">
        <v>442</v>
      </c>
      <c r="DR122" s="926"/>
      <c r="DS122" s="926"/>
      <c r="DT122" s="926"/>
      <c r="DU122" s="926"/>
      <c r="DV122" s="927" t="s">
        <v>131</v>
      </c>
      <c r="DW122" s="927"/>
      <c r="DX122" s="927"/>
      <c r="DY122" s="927"/>
      <c r="DZ122" s="928"/>
    </row>
    <row r="123" spans="1:130" s="230" customFormat="1" ht="26.25" customHeight="1" x14ac:dyDescent="0.15">
      <c r="A123" s="1063"/>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446</v>
      </c>
      <c r="AG123" s="959"/>
      <c r="AH123" s="959"/>
      <c r="AI123" s="959"/>
      <c r="AJ123" s="960"/>
      <c r="AK123" s="961" t="s">
        <v>131</v>
      </c>
      <c r="AL123" s="959"/>
      <c r="AM123" s="959"/>
      <c r="AN123" s="959"/>
      <c r="AO123" s="960"/>
      <c r="AP123" s="962" t="s">
        <v>446</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35">
        <v>6361990</v>
      </c>
      <c r="BR123" s="1036"/>
      <c r="BS123" s="1036"/>
      <c r="BT123" s="1036"/>
      <c r="BU123" s="1036"/>
      <c r="BV123" s="1036">
        <v>6571979</v>
      </c>
      <c r="BW123" s="1036"/>
      <c r="BX123" s="1036"/>
      <c r="BY123" s="1036"/>
      <c r="BZ123" s="1036"/>
      <c r="CA123" s="1036">
        <v>6156159</v>
      </c>
      <c r="CB123" s="1036"/>
      <c r="CC123" s="1036"/>
      <c r="CD123" s="1036"/>
      <c r="CE123" s="1036"/>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448</v>
      </c>
      <c r="DM123" s="959"/>
      <c r="DN123" s="959"/>
      <c r="DO123" s="959"/>
      <c r="DP123" s="960"/>
      <c r="DQ123" s="961" t="s">
        <v>415</v>
      </c>
      <c r="DR123" s="959"/>
      <c r="DS123" s="959"/>
      <c r="DT123" s="959"/>
      <c r="DU123" s="960"/>
      <c r="DV123" s="962" t="s">
        <v>448</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131</v>
      </c>
      <c r="AG124" s="959"/>
      <c r="AH124" s="959"/>
      <c r="AI124" s="959"/>
      <c r="AJ124" s="960"/>
      <c r="AK124" s="961" t="s">
        <v>448</v>
      </c>
      <c r="AL124" s="959"/>
      <c r="AM124" s="959"/>
      <c r="AN124" s="959"/>
      <c r="AO124" s="960"/>
      <c r="AP124" s="962" t="s">
        <v>442</v>
      </c>
      <c r="AQ124" s="963"/>
      <c r="AR124" s="963"/>
      <c r="AS124" s="963"/>
      <c r="AT124" s="964"/>
      <c r="AU124" s="1031" t="s">
        <v>484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448</v>
      </c>
      <c r="BR124" s="1027"/>
      <c r="BS124" s="1027"/>
      <c r="BT124" s="1027"/>
      <c r="BU124" s="1027"/>
      <c r="BV124" s="1027" t="s">
        <v>131</v>
      </c>
      <c r="BW124" s="1027"/>
      <c r="BX124" s="1027"/>
      <c r="BY124" s="1027"/>
      <c r="BZ124" s="1027"/>
      <c r="CA124" s="1027" t="s">
        <v>442</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448</v>
      </c>
      <c r="DM124" s="986"/>
      <c r="DN124" s="986"/>
      <c r="DO124" s="986"/>
      <c r="DP124" s="987"/>
      <c r="DQ124" s="985" t="s">
        <v>131</v>
      </c>
      <c r="DR124" s="986"/>
      <c r="DS124" s="986"/>
      <c r="DT124" s="986"/>
      <c r="DU124" s="987"/>
      <c r="DV124" s="988" t="s">
        <v>448</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415</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448</v>
      </c>
      <c r="DH125" s="931"/>
      <c r="DI125" s="931"/>
      <c r="DJ125" s="931"/>
      <c r="DK125" s="931"/>
      <c r="DL125" s="931" t="s">
        <v>131</v>
      </c>
      <c r="DM125" s="931"/>
      <c r="DN125" s="931"/>
      <c r="DO125" s="931"/>
      <c r="DP125" s="931"/>
      <c r="DQ125" s="931" t="s">
        <v>448</v>
      </c>
      <c r="DR125" s="931"/>
      <c r="DS125" s="931"/>
      <c r="DT125" s="931"/>
      <c r="DU125" s="931"/>
      <c r="DV125" s="932" t="s">
        <v>131</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448</v>
      </c>
      <c r="AL126" s="959"/>
      <c r="AM126" s="959"/>
      <c r="AN126" s="959"/>
      <c r="AO126" s="960"/>
      <c r="AP126" s="962" t="s">
        <v>415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415</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64"/>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448</v>
      </c>
      <c r="AL127" s="959"/>
      <c r="AM127" s="959"/>
      <c r="AN127" s="959"/>
      <c r="AO127" s="960"/>
      <c r="AP127" s="962" t="s">
        <v>131</v>
      </c>
      <c r="AQ127" s="963"/>
      <c r="AR127" s="963"/>
      <c r="AS127" s="963"/>
      <c r="AT127" s="964"/>
      <c r="AU127" s="232"/>
      <c r="AV127" s="232"/>
      <c r="AW127" s="232"/>
      <c r="AX127" s="1037" t="s">
        <v>490</v>
      </c>
      <c r="AY127" s="1038"/>
      <c r="AZ127" s="1038"/>
      <c r="BA127" s="1038"/>
      <c r="BB127" s="1038"/>
      <c r="BC127" s="1038"/>
      <c r="BD127" s="1038"/>
      <c r="BE127" s="1039"/>
      <c r="BF127" s="1040" t="s">
        <v>491</v>
      </c>
      <c r="BG127" s="1038"/>
      <c r="BH127" s="1038"/>
      <c r="BI127" s="1038"/>
      <c r="BJ127" s="1038"/>
      <c r="BK127" s="1038"/>
      <c r="BL127" s="1039"/>
      <c r="BM127" s="1040" t="s">
        <v>492</v>
      </c>
      <c r="BN127" s="1038"/>
      <c r="BO127" s="1038"/>
      <c r="BP127" s="1038"/>
      <c r="BQ127" s="1038"/>
      <c r="BR127" s="1038"/>
      <c r="BS127" s="1039"/>
      <c r="BT127" s="1040" t="s">
        <v>493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448</v>
      </c>
      <c r="DM127" s="926"/>
      <c r="DN127" s="926"/>
      <c r="DO127" s="926"/>
      <c r="DP127" s="926"/>
      <c r="DQ127" s="926" t="s">
        <v>415</v>
      </c>
      <c r="DR127" s="926"/>
      <c r="DS127" s="926"/>
      <c r="DT127" s="926"/>
      <c r="DU127" s="926"/>
      <c r="DV127" s="927" t="s">
        <v>131</v>
      </c>
      <c r="DW127" s="927"/>
      <c r="DX127" s="927"/>
      <c r="DY127" s="927"/>
      <c r="DZ127" s="928"/>
    </row>
    <row r="128" spans="1:130" s="230" customFormat="1" ht="26.25" customHeight="1" thickBot="1" x14ac:dyDescent="0.2">
      <c r="A128" s="1047" t="s">
        <v>495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496</v>
      </c>
      <c r="X128" s="1049"/>
      <c r="Y128" s="1049"/>
      <c r="Z128" s="1050"/>
      <c r="AA128" s="1051" t="s">
        <v>415</v>
      </c>
      <c r="AB128" s="1052"/>
      <c r="AC128" s="1052"/>
      <c r="AD128" s="1052"/>
      <c r="AE128" s="1053"/>
      <c r="AF128" s="1054" t="s">
        <v>131</v>
      </c>
      <c r="AG128" s="1052"/>
      <c r="AH128" s="1052"/>
      <c r="AI128" s="1052"/>
      <c r="AJ128" s="1053"/>
      <c r="AK128" s="1054" t="s">
        <v>131</v>
      </c>
      <c r="AL128" s="1052"/>
      <c r="AM128" s="1052"/>
      <c r="AN128" s="1052"/>
      <c r="AO128" s="1053"/>
      <c r="AP128" s="1055"/>
      <c r="AQ128" s="1056"/>
      <c r="AR128" s="1056"/>
      <c r="AS128" s="1056"/>
      <c r="AT128" s="1057"/>
      <c r="AU128" s="232"/>
      <c r="AV128" s="232"/>
      <c r="AW128" s="232"/>
      <c r="AX128" s="896" t="s">
        <v>497</v>
      </c>
      <c r="AY128" s="897"/>
      <c r="AZ128" s="897"/>
      <c r="BA128" s="897"/>
      <c r="BB128" s="897"/>
      <c r="BC128" s="897"/>
      <c r="BD128" s="897"/>
      <c r="BE128" s="898"/>
      <c r="BF128" s="1058" t="s">
        <v>131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498</v>
      </c>
      <c r="CQ128" s="740"/>
      <c r="CR128" s="740"/>
      <c r="CS128" s="740"/>
      <c r="CT128" s="740"/>
      <c r="CU128" s="740"/>
      <c r="CV128" s="740"/>
      <c r="CW128" s="740"/>
      <c r="CX128" s="740"/>
      <c r="CY128" s="740"/>
      <c r="CZ128" s="740"/>
      <c r="DA128" s="740"/>
      <c r="DB128" s="740"/>
      <c r="DC128" s="740"/>
      <c r="DD128" s="740"/>
      <c r="DE128" s="740"/>
      <c r="DF128" s="1042"/>
      <c r="DG128" s="1043" t="s">
        <v>131</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1537172</v>
      </c>
      <c r="AB129" s="959"/>
      <c r="AC129" s="959"/>
      <c r="AD129" s="959"/>
      <c r="AE129" s="960"/>
      <c r="AF129" s="961">
        <v>1672783</v>
      </c>
      <c r="AG129" s="959"/>
      <c r="AH129" s="959"/>
      <c r="AI129" s="959"/>
      <c r="AJ129" s="960"/>
      <c r="AK129" s="961">
        <v>1624690</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289469</v>
      </c>
      <c r="AB130" s="959"/>
      <c r="AC130" s="959"/>
      <c r="AD130" s="959"/>
      <c r="AE130" s="960"/>
      <c r="AF130" s="961">
        <v>280380</v>
      </c>
      <c r="AG130" s="959"/>
      <c r="AH130" s="959"/>
      <c r="AI130" s="959"/>
      <c r="AJ130" s="960"/>
      <c r="AK130" s="961">
        <v>282786</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1247703</v>
      </c>
      <c r="AB131" s="986"/>
      <c r="AC131" s="986"/>
      <c r="AD131" s="986"/>
      <c r="AE131" s="987"/>
      <c r="AF131" s="985">
        <v>1392403</v>
      </c>
      <c r="AG131" s="986"/>
      <c r="AH131" s="986"/>
      <c r="AI131" s="986"/>
      <c r="AJ131" s="987"/>
      <c r="AK131" s="985">
        <v>1341904</v>
      </c>
      <c r="AL131" s="986"/>
      <c r="AM131" s="986"/>
      <c r="AN131" s="986"/>
      <c r="AO131" s="987"/>
      <c r="AP131" s="1110"/>
      <c r="AQ131" s="1111"/>
      <c r="AR131" s="1111"/>
      <c r="AS131" s="1111"/>
      <c r="AT131" s="1112"/>
      <c r="AU131" s="233"/>
      <c r="AV131" s="233"/>
      <c r="AW131" s="233"/>
      <c r="AX131" s="1083" t="s">
        <v>506</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1.6967178890000001</v>
      </c>
      <c r="AB132" s="1097"/>
      <c r="AC132" s="1097"/>
      <c r="AD132" s="1097"/>
      <c r="AE132" s="1098"/>
      <c r="AF132" s="1099">
        <v>1.791219927</v>
      </c>
      <c r="AG132" s="1097"/>
      <c r="AH132" s="1097"/>
      <c r="AI132" s="1097"/>
      <c r="AJ132" s="1098"/>
      <c r="AK132" s="1099">
        <v>1.087633691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1</v>
      </c>
      <c r="AB133" s="1080"/>
      <c r="AC133" s="1080"/>
      <c r="AD133" s="1080"/>
      <c r="AE133" s="1081"/>
      <c r="AF133" s="1079">
        <v>1.8</v>
      </c>
      <c r="AG133" s="1080"/>
      <c r="AH133" s="1080"/>
      <c r="AI133" s="1080"/>
      <c r="AJ133" s="1081"/>
      <c r="AK133" s="1079">
        <v>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NId9p5Lh22i8qZjwdkNpmNU+LHHBR3Ty8sbuuquHwrm1FI/Q0xuHj9TjHoBTBC8rvNqxxPU9z0ODUIxD+g6Cw==" saltValue="DV3tcOWyQKSYZIfMhqEE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JnMk199E7SF3YVDtPcc5EXG9AHgCQQnRD0HqlMIpsJYCoh5rBc4z+ghGr/8hLjMAU4YztDWx0HItjckIJsPohg==" saltValue="8piZXLUDyyawBi9VWfxg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m922XUuZAV42NryGKCklKF2ATPX9PxQTmMnPrNptzCLJ5lKz/BIngSO/5g0XbG8nPtkc9K5PeT+8U7uFCPbdw==" saltValue="3eseCfqOpnZGqDVMHwtR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600359</v>
      </c>
      <c r="AP9" s="281">
        <v>276663</v>
      </c>
      <c r="AQ9" s="282">
        <v>239803</v>
      </c>
      <c r="AR9" s="283">
        <v>15.4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2654</v>
      </c>
      <c r="AP10" s="284">
        <v>1223</v>
      </c>
      <c r="AQ10" s="285">
        <v>35073</v>
      </c>
      <c r="AR10" s="286">
        <v>-96.5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3640</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21045</v>
      </c>
      <c r="AP13" s="284">
        <v>9698</v>
      </c>
      <c r="AQ13" s="285">
        <v>11407</v>
      </c>
      <c r="AR13" s="286">
        <v>-15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6935</v>
      </c>
      <c r="AP14" s="284">
        <v>3196</v>
      </c>
      <c r="AQ14" s="285">
        <v>4585</v>
      </c>
      <c r="AR14" s="286">
        <v>-30.3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-38042</v>
      </c>
      <c r="AP15" s="284">
        <v>-17531</v>
      </c>
      <c r="AQ15" s="285">
        <v>-18839</v>
      </c>
      <c r="AR15" s="286">
        <v>-6.9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592951</v>
      </c>
      <c r="AP16" s="284">
        <v>273249</v>
      </c>
      <c r="AQ16" s="285">
        <v>275669</v>
      </c>
      <c r="AR16" s="286">
        <v>-0.9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23.04</v>
      </c>
      <c r="AP21" s="298">
        <v>23.86</v>
      </c>
      <c r="AQ21" s="299">
        <v>-0.82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98.4</v>
      </c>
      <c r="AP22" s="303">
        <v>95.5</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174626</v>
      </c>
      <c r="AP32" s="312">
        <v>80473</v>
      </c>
      <c r="AQ32" s="313">
        <v>162926</v>
      </c>
      <c r="AR32" s="314">
        <v>-50.6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v>4</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121522</v>
      </c>
      <c r="AP35" s="312">
        <v>56001</v>
      </c>
      <c r="AQ35" s="313">
        <v>33512</v>
      </c>
      <c r="AR35" s="314">
        <v>67.099999999999994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1233</v>
      </c>
      <c r="AP36" s="312">
        <v>568</v>
      </c>
      <c r="AQ36" s="313">
        <v>2866</v>
      </c>
      <c r="AR36" s="314">
        <v>-80.2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1429</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521</v>
      </c>
      <c r="AP38" s="315" t="s">
        <v>521</v>
      </c>
      <c r="AQ38" s="316">
        <v>30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t="s">
        <v>521</v>
      </c>
      <c r="AP39" s="312" t="s">
        <v>521</v>
      </c>
      <c r="AQ39" s="313">
        <v>-7390</v>
      </c>
      <c r="AR39" s="314" t="s">
        <v>521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-282786</v>
      </c>
      <c r="AP40" s="312">
        <v>-130316</v>
      </c>
      <c r="AQ40" s="313">
        <v>-136323</v>
      </c>
      <c r="AR40" s="314">
        <v>-4.4000000000000004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14595</v>
      </c>
      <c r="AP41" s="312">
        <v>6726</v>
      </c>
      <c r="AQ41" s="313">
        <v>57054</v>
      </c>
      <c r="AR41" s="314">
        <v>-88.2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254133</v>
      </c>
      <c r="AN51" s="334">
        <v>107592</v>
      </c>
      <c r="AO51" s="335">
        <v>-34.1</v>
      </c>
      <c r="AP51" s="336">
        <v>271581</v>
      </c>
      <c r="AQ51" s="337">
        <v>-6.7</v>
      </c>
      <c r="AR51" s="338">
        <v>-27.4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241932</v>
      </c>
      <c r="AN52" s="342">
        <v>102427</v>
      </c>
      <c r="AO52" s="343">
        <v>101.4</v>
      </c>
      <c r="AP52" s="344">
        <v>117844</v>
      </c>
      <c r="AQ52" s="345">
        <v>-1</v>
      </c>
      <c r="AR52" s="346">
        <v>102.4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455658</v>
      </c>
      <c r="AN53" s="334">
        <v>198544</v>
      </c>
      <c r="AO53" s="335">
        <v>84.5</v>
      </c>
      <c r="AP53" s="336">
        <v>268375</v>
      </c>
      <c r="AQ53" s="337">
        <v>-1.2</v>
      </c>
      <c r="AR53" s="338">
        <v>85.7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438771</v>
      </c>
      <c r="AN54" s="342">
        <v>191186</v>
      </c>
      <c r="AO54" s="343">
        <v>86.7</v>
      </c>
      <c r="AP54" s="344">
        <v>119602</v>
      </c>
      <c r="AQ54" s="345">
        <v>1.5</v>
      </c>
      <c r="AR54" s="346">
        <v>85.2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678971</v>
      </c>
      <c r="AN55" s="334">
        <v>301631</v>
      </c>
      <c r="AO55" s="335">
        <v>51.9</v>
      </c>
      <c r="AP55" s="336">
        <v>301035</v>
      </c>
      <c r="AQ55" s="337">
        <v>12.2</v>
      </c>
      <c r="AR55" s="338">
        <v>39.700000000000003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595255</v>
      </c>
      <c r="AN56" s="342">
        <v>264440</v>
      </c>
      <c r="AO56" s="343">
        <v>38.299999999999997</v>
      </c>
      <c r="AP56" s="344">
        <v>154376</v>
      </c>
      <c r="AQ56" s="345">
        <v>29.1</v>
      </c>
      <c r="AR56" s="346">
        <v>9.1999999999999993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1247657</v>
      </c>
      <c r="AN57" s="334">
        <v>566345</v>
      </c>
      <c r="AO57" s="335">
        <v>87.8</v>
      </c>
      <c r="AP57" s="336">
        <v>277467</v>
      </c>
      <c r="AQ57" s="337">
        <v>-7.8</v>
      </c>
      <c r="AR57" s="338">
        <v>95.6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1164230</v>
      </c>
      <c r="AN58" s="342">
        <v>528475</v>
      </c>
      <c r="AO58" s="343">
        <v>99.8</v>
      </c>
      <c r="AP58" s="344">
        <v>128378</v>
      </c>
      <c r="AQ58" s="345">
        <v>-16.8</v>
      </c>
      <c r="AR58" s="346">
        <v>116.6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403332</v>
      </c>
      <c r="AN59" s="334">
        <v>185867</v>
      </c>
      <c r="AO59" s="335">
        <v>-67.2</v>
      </c>
      <c r="AP59" s="336">
        <v>282256</v>
      </c>
      <c r="AQ59" s="337">
        <v>1.7</v>
      </c>
      <c r="AR59" s="338">
        <v>-68.900000000000006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296679</v>
      </c>
      <c r="AN60" s="342">
        <v>136718</v>
      </c>
      <c r="AO60" s="343">
        <v>-74.099999999999994</v>
      </c>
      <c r="AP60" s="344">
        <v>145453</v>
      </c>
      <c r="AQ60" s="345">
        <v>13.3</v>
      </c>
      <c r="AR60" s="346">
        <v>-87.4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607950</v>
      </c>
      <c r="AN61" s="349">
        <v>271996</v>
      </c>
      <c r="AO61" s="350">
        <v>24.6</v>
      </c>
      <c r="AP61" s="351">
        <v>280143</v>
      </c>
      <c r="AQ61" s="352">
        <v>-0.4</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547373</v>
      </c>
      <c r="AN62" s="342">
        <v>244649</v>
      </c>
      <c r="AO62" s="343">
        <v>50.4</v>
      </c>
      <c r="AP62" s="344">
        <v>133131</v>
      </c>
      <c r="AQ62" s="345">
        <v>5.2</v>
      </c>
      <c r="AR62" s="346">
        <v>45.2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vf0l3kfYzfb1KqvuB0SMpbwwIisZVy2olzqGNciAfISqQAv/ab12ejN0T43hsTQVdIJSufHALcJ47QOJhYXKg==" saltValue="0hPV/7DLA3seNVPnIxCi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4sO9Et0fB+8bG2ADK2PgvGOnXq7SVgukdR+9ULaquWPGSdRT7cc753N/l8T5I+7i77GEgdN6gNLvGQScxL3T1g==" saltValue="+eubKjVsv09E17uapUup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XmUouuJKd+LGQRShXbFduUyRn58iEm6FwOKz+R+UTmaYGrdMVYo3nX5hlMtfpVrvsNEpWmfAgXtc8YB53P22kg==" saltValue="VRFcM4nWpJnx3jt7ml+w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92.92</v>
      </c>
      <c r="G47" s="12">
        <v>95.33</v>
      </c>
      <c r="H47" s="12">
        <v>91.46</v>
      </c>
      <c r="I47" s="12">
        <v>84.11</v>
      </c>
      <c r="J47" s="13">
        <v>86.64</v>
      </c>
    </row>
    <row r="48" spans="2:10" ht="57.75" customHeight="1" x14ac:dyDescent="0.15">
      <c r="B48" s="14"/>
      <c r="C48" s="1141" t="s">
        <v>4</v>
      </c>
      <c r="D48" s="1141"/>
      <c r="E48" s="1142"/>
      <c r="F48" s="15">
        <v>5.5</v>
      </c>
      <c r="G48" s="16">
        <v>4.7699999999999996</v>
      </c>
      <c r="H48" s="16">
        <v>6.46</v>
      </c>
      <c r="I48" s="16">
        <v>10.029999999999999</v>
      </c>
      <c r="J48" s="17">
        <v>10.8</v>
      </c>
    </row>
    <row r="49" spans="2:10" ht="57.75" customHeight="1" thickBot="1" x14ac:dyDescent="0.2">
      <c r="B49" s="18"/>
      <c r="C49" s="1143" t="s">
        <v>5</v>
      </c>
      <c r="D49" s="1143"/>
      <c r="E49" s="1144"/>
      <c r="F49" s="19">
        <v>9.9700000000000006</v>
      </c>
      <c r="G49" s="20">
        <v>3.14</v>
      </c>
      <c r="H49" s="20">
        <v>4.72</v>
      </c>
      <c r="I49" s="20">
        <v>6.61</v>
      </c>
      <c r="J49" s="21">
        <v>43.13</v>
      </c>
    </row>
    <row r="50" spans="2:10" x14ac:dyDescent="0.15"/>
  </sheetData>
  <sheetProtection algorithmName="SHA-512" hashValue="tqovl/tm2xi5Caxgnc6jN0T9S50V5eaou7JTamlS7mBT9QgFns2CzRXbwmUVXt3CBx3nUiqTTO/1en1XGzdOMQ==" saltValue="f+ZVJV2ZIuM43iilsxkW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2024-03-17T23:07:40Z</cp:lastPrinted>
  <dcterms:created xsi:type="dcterms:W3CDTF">2024-03-14T04:01:09Z</dcterms:created>
  <dcterms:modified xsi:type="dcterms:W3CDTF">2024-03-18T06:23:19Z</dcterms:modified>
  <cp:category/>
</cp:coreProperties>
</file>